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高齢・障害者福祉課\020_共通ファイルサーバ管理（原本）\020_年度管理文書\R5\010_検討中文書\030_障害者福祉班\09_障害者優先調達推進事業\05_HP更新\1205_受注可能な作業一覧（アンスタイル追加後）\"/>
    </mc:Choice>
  </mc:AlternateContent>
  <bookViews>
    <workbookView xWindow="0" yWindow="0" windowWidth="20490" windowHeight="7560" tabRatio="619"/>
  </bookViews>
  <sheets>
    <sheet name="目次" sheetId="15" r:id="rId1"/>
    <sheet name="事務用品・書籍" sheetId="5" r:id="rId2"/>
    <sheet name="食料品" sheetId="6" r:id="rId3"/>
    <sheet name="小物雑貨" sheetId="7" r:id="rId4"/>
    <sheet name="その他の物品" sheetId="8" r:id="rId5"/>
    <sheet name="印刷" sheetId="9" r:id="rId6"/>
    <sheet name="クリーニング" sheetId="10" r:id="rId7"/>
    <sheet name="清掃" sheetId="11" r:id="rId8"/>
    <sheet name="除草・剪定" sheetId="16" r:id="rId9"/>
    <sheet name="情報処理" sheetId="12" r:id="rId10"/>
    <sheet name="封入・袋詰め・シール貼り・梱包" sheetId="14" r:id="rId11"/>
    <sheet name="その他の役務" sheetId="17" r:id="rId12"/>
  </sheets>
  <externalReferences>
    <externalReference r:id="rId13"/>
  </externalReferences>
  <definedNames>
    <definedName name="_xlnm._FilterDatabase" localSheetId="6" hidden="1">クリーニング!$A$2:$K$2</definedName>
    <definedName name="_xlnm._FilterDatabase" localSheetId="4" hidden="1">その他の物品!$A$2:$L$8</definedName>
    <definedName name="_xlnm._FilterDatabase" localSheetId="11" hidden="1">その他の役務!$A$2:$K$29</definedName>
    <definedName name="_xlnm._FilterDatabase" localSheetId="5" hidden="1">印刷!$A$2:$K$2</definedName>
    <definedName name="_xlnm._FilterDatabase" localSheetId="1" hidden="1">事務用品・書籍!$A$2:$L$2</definedName>
    <definedName name="_xlnm._FilterDatabase" localSheetId="8" hidden="1">除草・剪定!$A$2:$K$2</definedName>
    <definedName name="_xlnm._FilterDatabase" localSheetId="3" hidden="1">小物雑貨!$A$2:$L$38</definedName>
    <definedName name="_xlnm._FilterDatabase" localSheetId="9" hidden="1">情報処理!$A$2:$K$2</definedName>
    <definedName name="_xlnm._FilterDatabase" localSheetId="2" hidden="1">食料品!$A$2:$L$18</definedName>
    <definedName name="_xlnm._FilterDatabase" localSheetId="7" hidden="1">清掃!$A$2:$K$18</definedName>
    <definedName name="_xlnm._FilterDatabase" localSheetId="10" hidden="1">封入・袋詰め・シール貼り・梱包!$A$2:$K$69</definedName>
    <definedName name="_xlnm.Print_Area" localSheetId="11">その他の役務!$A$1:$K$2</definedName>
    <definedName name="_xlnm.Print_Area" localSheetId="10">封入・袋詰め・シール貼り・梱包!$A$1:$K$59</definedName>
    <definedName name="_xlnm.Print_Area" localSheetId="0">目次!$A$1:$E$17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9" i="17" l="1"/>
  <c r="I69" i="14"/>
  <c r="I29" i="17"/>
  <c r="I6" i="12"/>
  <c r="I15" i="9"/>
  <c r="I6" i="8"/>
  <c r="I11" i="5"/>
  <c r="I10" i="5"/>
  <c r="I28" i="17"/>
  <c r="I27" i="17"/>
  <c r="I26" i="17"/>
  <c r="I25" i="17"/>
  <c r="I24" i="17"/>
  <c r="I22" i="17"/>
  <c r="I20" i="17"/>
  <c r="I18" i="17"/>
  <c r="I16" i="17"/>
  <c r="I14" i="17"/>
  <c r="I13" i="17"/>
  <c r="I12" i="17"/>
  <c r="I11" i="17"/>
  <c r="I10" i="17"/>
  <c r="I9" i="17"/>
  <c r="I8" i="17"/>
  <c r="I7" i="17"/>
  <c r="I6" i="17"/>
  <c r="I3" i="17"/>
  <c r="I68" i="14"/>
  <c r="I67" i="14"/>
  <c r="I66" i="14"/>
  <c r="I65" i="14"/>
  <c r="I64" i="14"/>
  <c r="I62" i="14"/>
  <c r="I61" i="14"/>
  <c r="I60" i="14"/>
  <c r="I57" i="14"/>
  <c r="I56" i="14"/>
  <c r="I55" i="14"/>
  <c r="I54" i="14"/>
  <c r="I53" i="14"/>
  <c r="I52" i="14"/>
  <c r="I51" i="14"/>
  <c r="I50" i="14"/>
  <c r="I49" i="14"/>
  <c r="I47" i="14"/>
  <c r="I46" i="14"/>
  <c r="I45" i="14"/>
  <c r="I43" i="14"/>
  <c r="I42" i="14"/>
  <c r="I41" i="14"/>
  <c r="I40" i="14"/>
  <c r="I39" i="14"/>
  <c r="I38" i="14"/>
  <c r="I36" i="14"/>
  <c r="I35" i="14"/>
  <c r="I34" i="14"/>
  <c r="I31" i="14"/>
  <c r="I30" i="14"/>
  <c r="I29" i="14"/>
  <c r="I27" i="14"/>
  <c r="I25" i="14"/>
  <c r="I24" i="14"/>
  <c r="I23" i="14"/>
  <c r="I22" i="14"/>
  <c r="I19" i="14"/>
  <c r="I17" i="14"/>
  <c r="I16" i="14"/>
  <c r="I14" i="14"/>
  <c r="I12" i="14"/>
  <c r="I11" i="14"/>
  <c r="I10" i="14"/>
  <c r="I9" i="14"/>
  <c r="I7" i="14"/>
  <c r="I6" i="14"/>
  <c r="I4" i="14"/>
  <c r="I3" i="14"/>
  <c r="I11" i="12"/>
  <c r="I10" i="12"/>
  <c r="I9" i="12"/>
  <c r="I8" i="12"/>
  <c r="I7" i="12"/>
  <c r="I4" i="12"/>
  <c r="I3" i="12"/>
  <c r="I11" i="16"/>
  <c r="I9" i="16"/>
  <c r="I8" i="16"/>
  <c r="I7" i="16"/>
  <c r="I3" i="16"/>
  <c r="I16" i="11"/>
  <c r="I15" i="11"/>
  <c r="I14" i="11"/>
  <c r="I13" i="11"/>
  <c r="I12" i="11"/>
  <c r="I11" i="11"/>
  <c r="I10" i="11"/>
  <c r="I7" i="11"/>
  <c r="I6" i="11"/>
  <c r="I3" i="11"/>
  <c r="I3" i="10"/>
  <c r="I14" i="9"/>
  <c r="I13" i="9"/>
  <c r="I12" i="9"/>
  <c r="I11" i="9"/>
  <c r="I10" i="9"/>
  <c r="I9" i="9"/>
  <c r="I8" i="9"/>
  <c r="I7" i="9"/>
  <c r="I6" i="9"/>
  <c r="I5" i="9"/>
  <c r="I3" i="9"/>
  <c r="I7" i="8"/>
  <c r="I4" i="8"/>
  <c r="I3" i="8"/>
  <c r="I38" i="7"/>
  <c r="I31" i="7"/>
  <c r="I30" i="7"/>
  <c r="I26" i="7"/>
  <c r="I25" i="7"/>
  <c r="I24" i="7"/>
  <c r="I23" i="7"/>
  <c r="I21" i="7"/>
  <c r="I20" i="7"/>
  <c r="I19" i="7"/>
  <c r="I18" i="7"/>
  <c r="I17" i="7"/>
  <c r="I16" i="7"/>
  <c r="I15" i="7"/>
  <c r="I12" i="7"/>
  <c r="I11" i="7"/>
  <c r="I10" i="7"/>
  <c r="I8" i="7"/>
  <c r="I7" i="7"/>
  <c r="I5" i="7"/>
  <c r="I4" i="7"/>
  <c r="I3" i="7"/>
  <c r="I18" i="6"/>
  <c r="I15" i="6"/>
  <c r="I14" i="6"/>
  <c r="I13" i="6"/>
  <c r="I11" i="6"/>
  <c r="I10" i="6"/>
  <c r="I9" i="6"/>
  <c r="I8" i="6"/>
  <c r="I6" i="6"/>
  <c r="I5" i="6"/>
  <c r="I4" i="6"/>
  <c r="I3" i="6"/>
  <c r="I6" i="5"/>
  <c r="I5" i="5"/>
  <c r="I4" i="5"/>
  <c r="I3" i="5"/>
</calcChain>
</file>

<file path=xl/sharedStrings.xml><?xml version="1.0" encoding="utf-8"?>
<sst xmlns="http://schemas.openxmlformats.org/spreadsheetml/2006/main" count="2244" uniqueCount="973">
  <si>
    <t>受注作業　目次</t>
    <rPh sb="0" eb="2">
      <t>ジュチュウ</t>
    </rPh>
    <rPh sb="2" eb="4">
      <t>サギョウ</t>
    </rPh>
    <rPh sb="5" eb="7">
      <t>モクジ</t>
    </rPh>
    <phoneticPr fontId="9"/>
  </si>
  <si>
    <t>品　　目</t>
    <rPh sb="0" eb="1">
      <t>シナ</t>
    </rPh>
    <rPh sb="3" eb="4">
      <t>メ</t>
    </rPh>
    <phoneticPr fontId="9"/>
  </si>
  <si>
    <t>具体的な品目・作業</t>
    <rPh sb="0" eb="2">
      <t>グタイ</t>
    </rPh>
    <rPh sb="2" eb="3">
      <t>テキ</t>
    </rPh>
    <rPh sb="4" eb="6">
      <t>ヒンモク</t>
    </rPh>
    <rPh sb="7" eb="9">
      <t>サギョウ</t>
    </rPh>
    <phoneticPr fontId="9"/>
  </si>
  <si>
    <t>物品</t>
    <rPh sb="0" eb="2">
      <t>ブッピン</t>
    </rPh>
    <phoneticPr fontId="9"/>
  </si>
  <si>
    <t>事務用品・書籍</t>
    <rPh sb="0" eb="2">
      <t>ジム</t>
    </rPh>
    <rPh sb="2" eb="4">
      <t>ヨウヒン</t>
    </rPh>
    <rPh sb="5" eb="7">
      <t>ショセキ</t>
    </rPh>
    <phoneticPr fontId="9"/>
  </si>
  <si>
    <t>封筒、紙ファイル、カレンダー　など</t>
    <rPh sb="0" eb="2">
      <t>フウトウ</t>
    </rPh>
    <rPh sb="3" eb="4">
      <t>カミ</t>
    </rPh>
    <phoneticPr fontId="9"/>
  </si>
  <si>
    <t>食料品</t>
    <rPh sb="0" eb="3">
      <t>ショクリョウヒン</t>
    </rPh>
    <phoneticPr fontId="9"/>
  </si>
  <si>
    <t>弁当、パン、菓子類、飲料、野菜、調味料　など</t>
    <rPh sb="0" eb="2">
      <t>ベントウ</t>
    </rPh>
    <rPh sb="6" eb="9">
      <t>カシルイ</t>
    </rPh>
    <rPh sb="10" eb="12">
      <t>インリョウ</t>
    </rPh>
    <rPh sb="13" eb="15">
      <t>ヤサイ</t>
    </rPh>
    <rPh sb="16" eb="19">
      <t>チョウミリョウ</t>
    </rPh>
    <phoneticPr fontId="9"/>
  </si>
  <si>
    <t>小物雑貨</t>
    <rPh sb="0" eb="2">
      <t>コモノ</t>
    </rPh>
    <rPh sb="2" eb="4">
      <t>ザッカ</t>
    </rPh>
    <phoneticPr fontId="9"/>
  </si>
  <si>
    <t>縫製製品、木工品、革製品、ビーズ製品、石鹸、フラワーアレンジメント　など</t>
    <rPh sb="0" eb="2">
      <t>ホウセイ</t>
    </rPh>
    <rPh sb="2" eb="4">
      <t>セイヒン</t>
    </rPh>
    <rPh sb="5" eb="7">
      <t>モッコウ</t>
    </rPh>
    <rPh sb="7" eb="8">
      <t>ヒン</t>
    </rPh>
    <rPh sb="9" eb="10">
      <t>カワ</t>
    </rPh>
    <rPh sb="10" eb="12">
      <t>セイヒン</t>
    </rPh>
    <rPh sb="16" eb="18">
      <t>セイヒン</t>
    </rPh>
    <rPh sb="19" eb="21">
      <t>セッケン</t>
    </rPh>
    <phoneticPr fontId="9"/>
  </si>
  <si>
    <t>その他の物品</t>
    <rPh sb="2" eb="3">
      <t>タ</t>
    </rPh>
    <rPh sb="4" eb="6">
      <t>ブッピン</t>
    </rPh>
    <phoneticPr fontId="9"/>
  </si>
  <si>
    <t>植物、耳栓、感染症予防対策物品、災害備蓄品　など</t>
    <rPh sb="0" eb="2">
      <t>ショクブツ</t>
    </rPh>
    <rPh sb="3" eb="5">
      <t>ミミセン</t>
    </rPh>
    <rPh sb="6" eb="9">
      <t>カンセンショウ</t>
    </rPh>
    <rPh sb="9" eb="11">
      <t>ヨボウ</t>
    </rPh>
    <rPh sb="11" eb="13">
      <t>タイサク</t>
    </rPh>
    <rPh sb="13" eb="15">
      <t>ブッピン</t>
    </rPh>
    <rPh sb="16" eb="18">
      <t>サイガイ</t>
    </rPh>
    <rPh sb="18" eb="20">
      <t>ビチク</t>
    </rPh>
    <rPh sb="20" eb="21">
      <t>ヒン</t>
    </rPh>
    <phoneticPr fontId="9"/>
  </si>
  <si>
    <t>役務</t>
    <rPh sb="0" eb="2">
      <t>エキム</t>
    </rPh>
    <phoneticPr fontId="9"/>
  </si>
  <si>
    <t>印刷</t>
    <rPh sb="0" eb="2">
      <t>インサツ</t>
    </rPh>
    <phoneticPr fontId="9"/>
  </si>
  <si>
    <t>ポスター、チラシ、リーフレット、冊子、名刺、封筒　などの印刷</t>
    <rPh sb="16" eb="18">
      <t>サッシ</t>
    </rPh>
    <rPh sb="19" eb="21">
      <t>メイシ</t>
    </rPh>
    <rPh sb="22" eb="24">
      <t>フウトウ</t>
    </rPh>
    <rPh sb="28" eb="30">
      <t>インサツ</t>
    </rPh>
    <phoneticPr fontId="9"/>
  </si>
  <si>
    <t>クリーニング</t>
    <phoneticPr fontId="9"/>
  </si>
  <si>
    <t>ゼッケン　など</t>
    <phoneticPr fontId="1"/>
  </si>
  <si>
    <t>清掃</t>
    <rPh sb="0" eb="2">
      <t>セイソウ</t>
    </rPh>
    <phoneticPr fontId="9"/>
  </si>
  <si>
    <t>施設内外・公園・駐車場・トイレ　などの清掃</t>
    <rPh sb="0" eb="2">
      <t>シセツ</t>
    </rPh>
    <rPh sb="2" eb="3">
      <t>ナイ</t>
    </rPh>
    <rPh sb="3" eb="4">
      <t>ガイ</t>
    </rPh>
    <rPh sb="5" eb="7">
      <t>コウエン</t>
    </rPh>
    <rPh sb="8" eb="11">
      <t>チュウシャジョウ</t>
    </rPh>
    <rPh sb="19" eb="21">
      <t>セイソウ</t>
    </rPh>
    <phoneticPr fontId="9"/>
  </si>
  <si>
    <t>除草・剪定</t>
    <rPh sb="3" eb="5">
      <t>センテイ</t>
    </rPh>
    <phoneticPr fontId="1"/>
  </si>
  <si>
    <t>施設周辺の除草・剪定　など</t>
    <rPh sb="0" eb="2">
      <t>シセツ</t>
    </rPh>
    <rPh sb="2" eb="4">
      <t>シュウヘン</t>
    </rPh>
    <rPh sb="5" eb="7">
      <t>ジョソウ</t>
    </rPh>
    <rPh sb="8" eb="10">
      <t>センテイ</t>
    </rPh>
    <phoneticPr fontId="1"/>
  </si>
  <si>
    <t>情報処理</t>
    <rPh sb="0" eb="2">
      <t>ジョウホウ</t>
    </rPh>
    <rPh sb="2" eb="4">
      <t>ショリ</t>
    </rPh>
    <phoneticPr fontId="9"/>
  </si>
  <si>
    <t>ホームページ作成、データ入力・集計　など</t>
    <rPh sb="6" eb="8">
      <t>サクセイ</t>
    </rPh>
    <rPh sb="12" eb="14">
      <t>ニュウリョク</t>
    </rPh>
    <rPh sb="15" eb="17">
      <t>シュウケイ</t>
    </rPh>
    <phoneticPr fontId="9"/>
  </si>
  <si>
    <t>その他の役務</t>
    <rPh sb="2" eb="3">
      <t>タ</t>
    </rPh>
    <rPh sb="4" eb="6">
      <t>エキム</t>
    </rPh>
    <phoneticPr fontId="9"/>
  </si>
  <si>
    <t>事業所種別</t>
    <rPh sb="0" eb="3">
      <t>ジギョウショ</t>
    </rPh>
    <rPh sb="3" eb="4">
      <t>タネ</t>
    </rPh>
    <rPh sb="4" eb="5">
      <t>ベツ</t>
    </rPh>
    <phoneticPr fontId="2"/>
  </si>
  <si>
    <t>法人名</t>
    <rPh sb="0" eb="2">
      <t>ホウジン</t>
    </rPh>
    <rPh sb="2" eb="3">
      <t>メイ</t>
    </rPh>
    <phoneticPr fontId="2"/>
  </si>
  <si>
    <t>事業所名</t>
    <rPh sb="0" eb="3">
      <t>ジギョウショ</t>
    </rPh>
    <rPh sb="3" eb="4">
      <t>メイ</t>
    </rPh>
    <phoneticPr fontId="2"/>
  </si>
  <si>
    <t>所在地</t>
    <phoneticPr fontId="1"/>
  </si>
  <si>
    <t>電話番号</t>
    <rPh sb="0" eb="2">
      <t>デンワ</t>
    </rPh>
    <rPh sb="2" eb="4">
      <t>バンゴウ</t>
    </rPh>
    <phoneticPr fontId="2"/>
  </si>
  <si>
    <t>ＦＡＸ番号</t>
    <rPh sb="3" eb="5">
      <t>バンゴウ</t>
    </rPh>
    <phoneticPr fontId="2"/>
  </si>
  <si>
    <t>メールアドレス</t>
  </si>
  <si>
    <t>ホームページURL</t>
    <phoneticPr fontId="1"/>
  </si>
  <si>
    <t>区</t>
    <rPh sb="0" eb="1">
      <t>ク</t>
    </rPh>
    <phoneticPr fontId="1"/>
  </si>
  <si>
    <t>就労継続支援Ｂ型</t>
    <rPh sb="0" eb="2">
      <t>シュウロウ</t>
    </rPh>
    <rPh sb="2" eb="4">
      <t>ケイゾク</t>
    </rPh>
    <rPh sb="4" eb="6">
      <t>シエン</t>
    </rPh>
    <rPh sb="7" eb="8">
      <t>ガタ</t>
    </rPh>
    <phoneticPr fontId="1"/>
  </si>
  <si>
    <t>（特非）シオン相模原</t>
    <rPh sb="1" eb="2">
      <t>トク</t>
    </rPh>
    <rPh sb="2" eb="3">
      <t>ヒ</t>
    </rPh>
    <rPh sb="7" eb="10">
      <t>サガミハラ</t>
    </rPh>
    <phoneticPr fontId="1"/>
  </si>
  <si>
    <t>青葉ぶどう園</t>
    <rPh sb="0" eb="2">
      <t>アオバ</t>
    </rPh>
    <rPh sb="5" eb="6">
      <t>エン</t>
    </rPh>
    <phoneticPr fontId="1"/>
  </si>
  <si>
    <t>○</t>
  </si>
  <si>
    <t>社会福祉法人恩賜財団神奈川県同胞援護会</t>
    <rPh sb="0" eb="16">
      <t>シャカイフクシホウジンオンシザイダンカナガワケンドウホウ</t>
    </rPh>
    <rPh sb="16" eb="19">
      <t>エンゴカイ</t>
    </rPh>
    <phoneticPr fontId="1"/>
  </si>
  <si>
    <t>相模原ななほし</t>
    <rPh sb="0" eb="3">
      <t>サガミハラ</t>
    </rPh>
    <phoneticPr fontId="1"/>
  </si>
  <si>
    <t>相模原市社会福祉事業団</t>
    <rPh sb="0" eb="4">
      <t>サガミハラシ</t>
    </rPh>
    <rPh sb="4" eb="6">
      <t>シャカイ</t>
    </rPh>
    <rPh sb="6" eb="8">
      <t>フクシ</t>
    </rPh>
    <rPh sb="8" eb="11">
      <t>ジギョウダン</t>
    </rPh>
    <phoneticPr fontId="1"/>
  </si>
  <si>
    <t>pico-sksb@cd.wakwak.com</t>
  </si>
  <si>
    <t>042-786-0856</t>
  </si>
  <si>
    <t>株式会社オタケ</t>
    <rPh sb="0" eb="4">
      <t>カブシキガイシャ</t>
    </rPh>
    <phoneticPr fontId="1"/>
  </si>
  <si>
    <t>やまびこ工房</t>
    <rPh sb="4" eb="6">
      <t>コウボウ</t>
    </rPh>
    <phoneticPr fontId="1"/>
  </si>
  <si>
    <t>レインツリー上溝</t>
    <rPh sb="6" eb="8">
      <t>カミミゾ</t>
    </rPh>
    <phoneticPr fontId="1"/>
  </si>
  <si>
    <t>特例子会社</t>
    <rPh sb="0" eb="2">
      <t>トクレイ</t>
    </rPh>
    <rPh sb="2" eb="5">
      <t>コガイシャ</t>
    </rPh>
    <phoneticPr fontId="1"/>
  </si>
  <si>
    <t>〇</t>
  </si>
  <si>
    <t>skettonishimon@gmail.com</t>
    <phoneticPr fontId="1"/>
  </si>
  <si>
    <t>かわせみの家</t>
    <rPh sb="5" eb="6">
      <t>イエ</t>
    </rPh>
    <phoneticPr fontId="1"/>
  </si>
  <si>
    <t>シェーン橋本</t>
    <rPh sb="4" eb="6">
      <t>ハシモト</t>
    </rPh>
    <phoneticPr fontId="1"/>
  </si>
  <si>
    <t>つくしの家</t>
    <rPh sb="4" eb="5">
      <t>イエ</t>
    </rPh>
    <phoneticPr fontId="1"/>
  </si>
  <si>
    <t>橋本かわせみの家</t>
    <rPh sb="0" eb="2">
      <t>ハシモト</t>
    </rPh>
    <rPh sb="7" eb="8">
      <t>イエ</t>
    </rPh>
    <phoneticPr fontId="1"/>
  </si>
  <si>
    <t>社会福祉法人らっく</t>
    <rPh sb="0" eb="2">
      <t>シャカイ</t>
    </rPh>
    <rPh sb="2" eb="4">
      <t>フクシ</t>
    </rPh>
    <rPh sb="4" eb="6">
      <t>ホウジン</t>
    </rPh>
    <phoneticPr fontId="1"/>
  </si>
  <si>
    <t>県央福祉会</t>
    <rPh sb="0" eb="5">
      <t>ケンオウフクシカイ</t>
    </rPh>
    <phoneticPr fontId="1"/>
  </si>
  <si>
    <t>（特非）ともに会</t>
    <rPh sb="1" eb="2">
      <t>トク</t>
    </rPh>
    <rPh sb="2" eb="3">
      <t>ヒ</t>
    </rPh>
    <rPh sb="7" eb="8">
      <t>カイ</t>
    </rPh>
    <phoneticPr fontId="1"/>
  </si>
  <si>
    <t>スマイルライフ株式会社</t>
    <rPh sb="7" eb="11">
      <t>カブシキガイシャ</t>
    </rPh>
    <phoneticPr fontId="1"/>
  </si>
  <si>
    <t>第二やまびこ工房</t>
    <rPh sb="0" eb="2">
      <t>ダイニ</t>
    </rPh>
    <rPh sb="6" eb="8">
      <t>コウボウ</t>
    </rPh>
    <phoneticPr fontId="1"/>
  </si>
  <si>
    <t>レモンタイム工房</t>
    <rPh sb="6" eb="8">
      <t>コウボウ</t>
    </rPh>
    <phoneticPr fontId="1"/>
  </si>
  <si>
    <t>042-851-3116</t>
  </si>
  <si>
    <t>042-851-3129</t>
  </si>
  <si>
    <t>○</t>
    <phoneticPr fontId="1"/>
  </si>
  <si>
    <t>所在地</t>
    <rPh sb="0" eb="3">
      <t>ショザイチ</t>
    </rPh>
    <phoneticPr fontId="1"/>
  </si>
  <si>
    <t>受注可能な作業</t>
    <rPh sb="0" eb="2">
      <t>ジュチュウ</t>
    </rPh>
    <rPh sb="2" eb="4">
      <t>カノウ</t>
    </rPh>
    <rPh sb="5" eb="7">
      <t>サギョウ</t>
    </rPh>
    <phoneticPr fontId="2"/>
  </si>
  <si>
    <t>自主製品</t>
    <rPh sb="0" eb="2">
      <t>ジシュ</t>
    </rPh>
    <rPh sb="2" eb="4">
      <t>セイヒン</t>
    </rPh>
    <phoneticPr fontId="1"/>
  </si>
  <si>
    <t>備考</t>
    <rPh sb="0" eb="2">
      <t>ビコウ</t>
    </rPh>
    <phoneticPr fontId="1"/>
  </si>
  <si>
    <t>BASEONE</t>
    <phoneticPr fontId="1"/>
  </si>
  <si>
    <t>緑</t>
    <rPh sb="0" eb="1">
      <t>ミドリ</t>
    </rPh>
    <phoneticPr fontId="1"/>
  </si>
  <si>
    <t>緑区橋本1-16-11</t>
    <rPh sb="0" eb="2">
      <t>ミドリク</t>
    </rPh>
    <rPh sb="2" eb="4">
      <t>ハシモト</t>
    </rPh>
    <phoneticPr fontId="1"/>
  </si>
  <si>
    <t>042-861-6900</t>
    <phoneticPr fontId="1"/>
  </si>
  <si>
    <t>masanori.byakuno@benext.ip</t>
    <phoneticPr fontId="1"/>
  </si>
  <si>
    <t>紙漉きの再生紙を使用し、ロゴ等の名入れができます</t>
    <rPh sb="0" eb="1">
      <t>カミ</t>
    </rPh>
    <rPh sb="1" eb="2">
      <t>スキ</t>
    </rPh>
    <rPh sb="4" eb="7">
      <t>サイセイシ</t>
    </rPh>
    <rPh sb="8" eb="10">
      <t>シヨウ</t>
    </rPh>
    <rPh sb="14" eb="15">
      <t>トウ</t>
    </rPh>
    <rPh sb="16" eb="17">
      <t>ナ</t>
    </rPh>
    <rPh sb="17" eb="18">
      <t>イ</t>
    </rPh>
    <phoneticPr fontId="1"/>
  </si>
  <si>
    <t>紙ファイル</t>
    <rPh sb="0" eb="1">
      <t>カミ</t>
    </rPh>
    <phoneticPr fontId="1"/>
  </si>
  <si>
    <t>就労継続支援Ｂ型</t>
    <rPh sb="0" eb="2">
      <t>シュウロウ</t>
    </rPh>
    <rPh sb="2" eb="4">
      <t>ケイゾク</t>
    </rPh>
    <rPh sb="4" eb="6">
      <t>シエン</t>
    </rPh>
    <rPh sb="7" eb="8">
      <t>ガタ</t>
    </rPh>
    <phoneticPr fontId="12"/>
  </si>
  <si>
    <t>株式会社CFP</t>
    <rPh sb="0" eb="4">
      <t>カブシキガイシャ</t>
    </rPh>
    <phoneticPr fontId="1"/>
  </si>
  <si>
    <t>ネクサス</t>
    <phoneticPr fontId="1"/>
  </si>
  <si>
    <t>緑区橋本6－27－4
福田屋商事ビル1階</t>
    <rPh sb="0" eb="2">
      <t>ミドリク</t>
    </rPh>
    <rPh sb="2" eb="4">
      <t>ハシモト</t>
    </rPh>
    <rPh sb="11" eb="14">
      <t>フクダヤ</t>
    </rPh>
    <rPh sb="14" eb="16">
      <t>ショウジ</t>
    </rPh>
    <rPh sb="19" eb="20">
      <t>カイ</t>
    </rPh>
    <phoneticPr fontId="1"/>
  </si>
  <si>
    <t>042-703-8850</t>
    <phoneticPr fontId="1"/>
  </si>
  <si>
    <t>nexus@cfp-inc.jp</t>
    <phoneticPr fontId="1"/>
  </si>
  <si>
    <t>ボールペンや消しゴム、鉛筆キャップ等の袋入れ・ラベル貼り・梱包</t>
    <rPh sb="6" eb="7">
      <t>ケ</t>
    </rPh>
    <rPh sb="11" eb="13">
      <t>エンピツ</t>
    </rPh>
    <rPh sb="17" eb="18">
      <t>トウ</t>
    </rPh>
    <rPh sb="19" eb="21">
      <t>フクロイ</t>
    </rPh>
    <rPh sb="26" eb="27">
      <t>ハ</t>
    </rPh>
    <rPh sb="29" eb="31">
      <t>コンポウ</t>
    </rPh>
    <phoneticPr fontId="1"/>
  </si>
  <si>
    <t>中身の種類によって価格が変動します。</t>
    <rPh sb="0" eb="2">
      <t>ナカミ</t>
    </rPh>
    <rPh sb="3" eb="5">
      <t>シュルイ</t>
    </rPh>
    <rPh sb="9" eb="11">
      <t>カカク</t>
    </rPh>
    <rPh sb="12" eb="14">
      <t>ヘンドウ</t>
    </rPh>
    <phoneticPr fontId="1"/>
  </si>
  <si>
    <t>生活介護</t>
    <rPh sb="0" eb="2">
      <t>セイカツ</t>
    </rPh>
    <rPh sb="2" eb="4">
      <t>カイゴ</t>
    </rPh>
    <phoneticPr fontId="12"/>
  </si>
  <si>
    <t>社会福祉法人
県央福祉会</t>
    <rPh sb="0" eb="6">
      <t>シャカイフクシホウジン</t>
    </rPh>
    <rPh sb="7" eb="12">
      <t>ケンオウフクシカイ</t>
    </rPh>
    <phoneticPr fontId="1"/>
  </si>
  <si>
    <t>南</t>
    <rPh sb="0" eb="1">
      <t>ミナミ</t>
    </rPh>
    <phoneticPr fontId="1"/>
  </si>
  <si>
    <t>南区麻溝台2-3-28</t>
    <rPh sb="0" eb="2">
      <t>ミナミク</t>
    </rPh>
    <rPh sb="2" eb="5">
      <t>アサミゾダイ</t>
    </rPh>
    <phoneticPr fontId="1"/>
  </si>
  <si>
    <t>042-701-8050</t>
    <phoneticPr fontId="1"/>
  </si>
  <si>
    <t>042-701-8051</t>
    <phoneticPr fontId="1"/>
  </si>
  <si>
    <t>kirara.office@tomoni.or.jp</t>
    <phoneticPr fontId="1"/>
  </si>
  <si>
    <t>ポチ袋</t>
    <rPh sb="2" eb="3">
      <t>ブクロ</t>
    </rPh>
    <phoneticPr fontId="1"/>
  </si>
  <si>
    <t>きららオリジナルデザイン商品です。</t>
    <rPh sb="12" eb="14">
      <t>ショウヒン</t>
    </rPh>
    <phoneticPr fontId="1"/>
  </si>
  <si>
    <t>社会福祉法人　　
県央福祉会</t>
    <rPh sb="0" eb="6">
      <t>シャカイフクシホウジン</t>
    </rPh>
    <rPh sb="9" eb="14">
      <t>ケンオウフクシカイ</t>
    </rPh>
    <phoneticPr fontId="1"/>
  </si>
  <si>
    <t>きららオリジナルデザイン商品です。A4・A5の2サイズあります。</t>
    <rPh sb="12" eb="14">
      <t>ショウヒン</t>
    </rPh>
    <phoneticPr fontId="1"/>
  </si>
  <si>
    <t>牛乳パックからの手作りハガキです。</t>
    <rPh sb="0" eb="2">
      <t>ギュウニュウ</t>
    </rPh>
    <rPh sb="8" eb="10">
      <t>テヅク</t>
    </rPh>
    <phoneticPr fontId="1"/>
  </si>
  <si>
    <t>特定非営利活動法人グループピコ</t>
  </si>
  <si>
    <t>中央</t>
  </si>
  <si>
    <t>中央区陽光台2-5-6</t>
  </si>
  <si>
    <t>042-786-0360</t>
  </si>
  <si>
    <t>pico-sksb@cd.wakwak.com</t>
    <phoneticPr fontId="1"/>
  </si>
  <si>
    <t>名刺</t>
  </si>
  <si>
    <t>内容により受注の可否や納期など異なります。詳細はお問い合わせください。</t>
  </si>
  <si>
    <t>社会福祉法人
相模福祉村</t>
    <rPh sb="0" eb="2">
      <t>シャカイ</t>
    </rPh>
    <rPh sb="2" eb="4">
      <t>フクシ</t>
    </rPh>
    <rPh sb="4" eb="6">
      <t>ホウジン</t>
    </rPh>
    <rPh sb="7" eb="9">
      <t>サガミ</t>
    </rPh>
    <rPh sb="9" eb="11">
      <t>フクシ</t>
    </rPh>
    <rPh sb="11" eb="12">
      <t>ムラ</t>
    </rPh>
    <phoneticPr fontId="1"/>
  </si>
  <si>
    <t>照手</t>
    <rPh sb="0" eb="2">
      <t>テルテ</t>
    </rPh>
    <phoneticPr fontId="1"/>
  </si>
  <si>
    <t>中央</t>
    <rPh sb="0" eb="2">
      <t>チュウオウ</t>
    </rPh>
    <phoneticPr fontId="1"/>
  </si>
  <si>
    <t>042-754-6803</t>
    <phoneticPr fontId="1"/>
  </si>
  <si>
    <t>terute@fukushimura.or.jp</t>
    <phoneticPr fontId="1"/>
  </si>
  <si>
    <t>各種生うどん</t>
    <rPh sb="0" eb="2">
      <t>カクシュ</t>
    </rPh>
    <rPh sb="2" eb="3">
      <t>ナマ</t>
    </rPh>
    <phoneticPr fontId="1"/>
  </si>
  <si>
    <t>生そば</t>
    <rPh sb="0" eb="1">
      <t>ナマ</t>
    </rPh>
    <phoneticPr fontId="1"/>
  </si>
  <si>
    <t>各種コロッケ</t>
    <rPh sb="0" eb="2">
      <t>カクシュ</t>
    </rPh>
    <phoneticPr fontId="1"/>
  </si>
  <si>
    <t>就労移行支援</t>
    <rPh sb="0" eb="2">
      <t>シュウロウ</t>
    </rPh>
    <rPh sb="2" eb="4">
      <t>イコウ</t>
    </rPh>
    <rPh sb="4" eb="6">
      <t>シエン</t>
    </rPh>
    <phoneticPr fontId="12"/>
  </si>
  <si>
    <t>南区麻溝台2-6-31</t>
    <rPh sb="0" eb="2">
      <t>ミナミク</t>
    </rPh>
    <rPh sb="2" eb="5">
      <t>アサミゾダイ</t>
    </rPh>
    <phoneticPr fontId="1"/>
  </si>
  <si>
    <t>弁当</t>
    <rPh sb="0" eb="2">
      <t>ベントウ</t>
    </rPh>
    <phoneticPr fontId="1"/>
  </si>
  <si>
    <t>ピッコリーナ</t>
    <phoneticPr fontId="1"/>
  </si>
  <si>
    <t>中央区星が丘4－16－16－1</t>
    <rPh sb="0" eb="3">
      <t>チュウオウク</t>
    </rPh>
    <rPh sb="3" eb="4">
      <t>ホシ</t>
    </rPh>
    <rPh sb="5" eb="6">
      <t>オカ</t>
    </rPh>
    <phoneticPr fontId="1"/>
  </si>
  <si>
    <t>042-786-6086</t>
    <phoneticPr fontId="1"/>
  </si>
  <si>
    <t>mio.nakada@tomoni.or.jp</t>
    <phoneticPr fontId="1"/>
  </si>
  <si>
    <t>障害者支援センター多機能型事業所</t>
    <rPh sb="0" eb="3">
      <t>ショウガイシャ</t>
    </rPh>
    <rPh sb="3" eb="5">
      <t>シエン</t>
    </rPh>
    <rPh sb="9" eb="13">
      <t>タキノウガタ</t>
    </rPh>
    <rPh sb="13" eb="16">
      <t>ジギョウショ</t>
    </rPh>
    <phoneticPr fontId="1"/>
  </si>
  <si>
    <t>中央区松が丘1-23-1</t>
    <rPh sb="0" eb="3">
      <t>チュウオウク</t>
    </rPh>
    <rPh sb="3" eb="4">
      <t>マツ</t>
    </rPh>
    <rPh sb="5" eb="6">
      <t>オカ</t>
    </rPh>
    <phoneticPr fontId="1"/>
  </si>
  <si>
    <t>クッキー、パン</t>
    <phoneticPr fontId="1"/>
  </si>
  <si>
    <t>種類により値段が異なります</t>
    <rPh sb="0" eb="2">
      <t>シュルイ</t>
    </rPh>
    <rPh sb="5" eb="7">
      <t>ネダン</t>
    </rPh>
    <rPh sb="8" eb="9">
      <t>コト</t>
    </rPh>
    <phoneticPr fontId="1"/>
  </si>
  <si>
    <t>就労継続支援Ａ型</t>
    <rPh sb="0" eb="2">
      <t>シュウロウ</t>
    </rPh>
    <rPh sb="2" eb="4">
      <t>ケイゾク</t>
    </rPh>
    <rPh sb="4" eb="6">
      <t>シエン</t>
    </rPh>
    <rPh sb="7" eb="8">
      <t>ガタ</t>
    </rPh>
    <phoneticPr fontId="12"/>
  </si>
  <si>
    <t>一般社団法人ディーセントワールド</t>
    <rPh sb="0" eb="6">
      <t>イッパンシャダンホウジン</t>
    </rPh>
    <phoneticPr fontId="1"/>
  </si>
  <si>
    <t>スワンカフェ＆ベーカリーさがまち店</t>
    <rPh sb="16" eb="17">
      <t>テン</t>
    </rPh>
    <phoneticPr fontId="1"/>
  </si>
  <si>
    <t>中央区淵野辺4-37-17</t>
    <rPh sb="0" eb="3">
      <t>チュウオウク</t>
    </rPh>
    <rPh sb="3" eb="6">
      <t>フチノベ</t>
    </rPh>
    <phoneticPr fontId="1"/>
  </si>
  <si>
    <t>042-794-9301</t>
    <phoneticPr fontId="1"/>
  </si>
  <si>
    <t>s-raimu@nifty.com</t>
    <phoneticPr fontId="1"/>
  </si>
  <si>
    <t>菓子パン・惣菜パン</t>
    <rPh sb="0" eb="2">
      <t>カシ</t>
    </rPh>
    <rPh sb="5" eb="7">
      <t>ソウザイ</t>
    </rPh>
    <phoneticPr fontId="1"/>
  </si>
  <si>
    <t>パンの種類は、約50種類あります。個装袋詰めとなります。</t>
    <rPh sb="3" eb="5">
      <t>シュルイ</t>
    </rPh>
    <rPh sb="7" eb="8">
      <t>ヤク</t>
    </rPh>
    <rPh sb="10" eb="12">
      <t>シュルイ</t>
    </rPh>
    <rPh sb="17" eb="19">
      <t>コソウ</t>
    </rPh>
    <rPh sb="19" eb="21">
      <t>フクロツ</t>
    </rPh>
    <phoneticPr fontId="1"/>
  </si>
  <si>
    <t>サンドイッチ</t>
    <phoneticPr fontId="1"/>
  </si>
  <si>
    <t>ミックスサンド（食パン半斤分）を専用ケースに詰めます。</t>
    <rPh sb="8" eb="9">
      <t>ショク</t>
    </rPh>
    <rPh sb="11" eb="12">
      <t>ハン</t>
    </rPh>
    <rPh sb="12" eb="13">
      <t>キン</t>
    </rPh>
    <rPh sb="13" eb="14">
      <t>ブン</t>
    </rPh>
    <rPh sb="16" eb="18">
      <t>センヨウ</t>
    </rPh>
    <rPh sb="22" eb="23">
      <t>ツ</t>
    </rPh>
    <phoneticPr fontId="1"/>
  </si>
  <si>
    <t>食パン・バゲット</t>
    <rPh sb="0" eb="1">
      <t>ショク</t>
    </rPh>
    <phoneticPr fontId="1"/>
  </si>
  <si>
    <t>食パン、バゲットはお好みの厚さにカットできます。</t>
    <rPh sb="0" eb="1">
      <t>ショク</t>
    </rPh>
    <rPh sb="10" eb="11">
      <t>コノ</t>
    </rPh>
    <rPh sb="13" eb="14">
      <t>アツ</t>
    </rPh>
    <phoneticPr fontId="1"/>
  </si>
  <si>
    <t>一般社団法人相模原市手をつなぐ育成会</t>
    <rPh sb="0" eb="6">
      <t>イッパンシャダンホウジン</t>
    </rPh>
    <rPh sb="6" eb="10">
      <t>サガミハラシ</t>
    </rPh>
    <rPh sb="10" eb="11">
      <t>テ</t>
    </rPh>
    <rPh sb="15" eb="18">
      <t>イクセイカイ</t>
    </rPh>
    <phoneticPr fontId="1"/>
  </si>
  <si>
    <t>中央区富士見６－１－１総合保健医療センター2階</t>
    <rPh sb="0" eb="3">
      <t>チュウオウク</t>
    </rPh>
    <rPh sb="3" eb="6">
      <t>フジミ</t>
    </rPh>
    <rPh sb="11" eb="17">
      <t>ソウゴウホケンイリョウ</t>
    </rPh>
    <rPh sb="22" eb="23">
      <t>カイ</t>
    </rPh>
    <phoneticPr fontId="1"/>
  </si>
  <si>
    <t>042-758-0163</t>
    <phoneticPr fontId="1"/>
  </si>
  <si>
    <t>restaurant-ai201416@fork.ocn.ne.jp</t>
    <phoneticPr fontId="1"/>
  </si>
  <si>
    <t>食材発注を行う為、最終の個数変更は１０日前まで。弁当の内容は応相談。</t>
    <rPh sb="0" eb="4">
      <t>ショクザイハッチュウ</t>
    </rPh>
    <rPh sb="5" eb="6">
      <t>オコナ</t>
    </rPh>
    <rPh sb="7" eb="8">
      <t>タメ</t>
    </rPh>
    <rPh sb="9" eb="11">
      <t>サイシュウ</t>
    </rPh>
    <rPh sb="12" eb="16">
      <t>コスウヘンコウ</t>
    </rPh>
    <rPh sb="19" eb="20">
      <t>ニチ</t>
    </rPh>
    <rPh sb="20" eb="21">
      <t>マエ</t>
    </rPh>
    <rPh sb="24" eb="26">
      <t>ベントウ</t>
    </rPh>
    <rPh sb="27" eb="29">
      <t>ナイヨウ</t>
    </rPh>
    <rPh sb="30" eb="31">
      <t>オウ</t>
    </rPh>
    <rPh sb="31" eb="33">
      <t>ソウダン</t>
    </rPh>
    <phoneticPr fontId="1"/>
  </si>
  <si>
    <t>クッキー</t>
    <phoneticPr fontId="1"/>
  </si>
  <si>
    <t>チュイール・バタークッキー・チョコクルミ・レーズンなど</t>
    <phoneticPr fontId="1"/>
  </si>
  <si>
    <t>社会福祉法人かわせみ会</t>
    <rPh sb="0" eb="11">
      <t>シャカイフクシホウジンカワセミカイ</t>
    </rPh>
    <phoneticPr fontId="1"/>
  </si>
  <si>
    <t>緑区原宿5-26-13</t>
    <rPh sb="0" eb="2">
      <t>ミドリク</t>
    </rPh>
    <rPh sb="2" eb="4">
      <t>ハラジュク</t>
    </rPh>
    <phoneticPr fontId="1"/>
  </si>
  <si>
    <t>042-783-1333</t>
    <phoneticPr fontId="1"/>
  </si>
  <si>
    <t>kawasemi.377@wing.ocn.ne.jp</t>
    <phoneticPr fontId="1"/>
  </si>
  <si>
    <t>ご希望の金額に応じて承ります</t>
    <rPh sb="1" eb="3">
      <t>キボウ</t>
    </rPh>
    <rPh sb="4" eb="6">
      <t>キンガク</t>
    </rPh>
    <rPh sb="7" eb="8">
      <t>オウ</t>
    </rPh>
    <rPh sb="10" eb="11">
      <t>ウケタマワ</t>
    </rPh>
    <phoneticPr fontId="1"/>
  </si>
  <si>
    <t>贈答用、金額等、ご希望に応じて詰め合わせも可能です</t>
    <rPh sb="0" eb="3">
      <t>ゾウトウヨウ</t>
    </rPh>
    <rPh sb="4" eb="6">
      <t>キンガク</t>
    </rPh>
    <rPh sb="6" eb="7">
      <t>ナド</t>
    </rPh>
    <rPh sb="9" eb="11">
      <t>キボウ</t>
    </rPh>
    <rPh sb="12" eb="13">
      <t>オウ</t>
    </rPh>
    <rPh sb="15" eb="16">
      <t>ツ</t>
    </rPh>
    <rPh sb="17" eb="18">
      <t>ア</t>
    </rPh>
    <rPh sb="21" eb="23">
      <t>カノウ</t>
    </rPh>
    <phoneticPr fontId="1"/>
  </si>
  <si>
    <t>社会福祉法人慈母会</t>
    <rPh sb="0" eb="9">
      <t>シャカイフクシホウジンジボカイ</t>
    </rPh>
    <phoneticPr fontId="1"/>
  </si>
  <si>
    <t>042-684-3511</t>
  </si>
  <si>
    <t>042-684-4680</t>
  </si>
  <si>
    <t>tsu-chiiki@kyoudoukai.jp</t>
  </si>
  <si>
    <t>野菜等の農作物。始めて間もないため、取れ高はまだ少量。時期により取れるものや量など要相談。</t>
  </si>
  <si>
    <t>中央区田名塩田3-1-14</t>
    <rPh sb="0" eb="3">
      <t>チュウオウク</t>
    </rPh>
    <rPh sb="3" eb="7">
      <t>タナシオダ</t>
    </rPh>
    <phoneticPr fontId="1"/>
  </si>
  <si>
    <t>042-711-8131</t>
    <phoneticPr fontId="1"/>
  </si>
  <si>
    <t>042-711-8132</t>
    <phoneticPr fontId="1"/>
  </si>
  <si>
    <t>nanahoshi7doen@gmail.com</t>
    <phoneticPr fontId="1"/>
  </si>
  <si>
    <t>布製品（マスクケース、マスク）</t>
    <rPh sb="0" eb="1">
      <t>ヌノ</t>
    </rPh>
    <rPh sb="1" eb="3">
      <t>セイヒン</t>
    </rPh>
    <phoneticPr fontId="1"/>
  </si>
  <si>
    <t>受注個数によって納期等は要相談</t>
    <rPh sb="0" eb="2">
      <t>ジュチュウ</t>
    </rPh>
    <rPh sb="2" eb="4">
      <t>コスウ</t>
    </rPh>
    <rPh sb="8" eb="11">
      <t>ノウキトウ</t>
    </rPh>
    <rPh sb="12" eb="13">
      <t>ヨウ</t>
    </rPh>
    <rPh sb="13" eb="15">
      <t>ソウダン</t>
    </rPh>
    <phoneticPr fontId="1"/>
  </si>
  <si>
    <t>装身具（アクセサリー）</t>
    <rPh sb="0" eb="3">
      <t>ソウシング</t>
    </rPh>
    <phoneticPr fontId="1"/>
  </si>
  <si>
    <t>木工品</t>
    <rPh sb="0" eb="2">
      <t>モッコウ</t>
    </rPh>
    <rPh sb="2" eb="3">
      <t>ヒン</t>
    </rPh>
    <phoneticPr fontId="1"/>
  </si>
  <si>
    <t>受注個数によって納期等は要相談。作品詳細はフェイスブック参照</t>
    <rPh sb="0" eb="2">
      <t>ジュチュウ</t>
    </rPh>
    <rPh sb="2" eb="4">
      <t>コスウ</t>
    </rPh>
    <rPh sb="8" eb="11">
      <t>ノウキトウ</t>
    </rPh>
    <rPh sb="12" eb="13">
      <t>ヨウ</t>
    </rPh>
    <rPh sb="13" eb="15">
      <t>ソウダン</t>
    </rPh>
    <rPh sb="16" eb="18">
      <t>サクヒン</t>
    </rPh>
    <rPh sb="18" eb="20">
      <t>ショウサイ</t>
    </rPh>
    <rPh sb="28" eb="30">
      <t>サンショウ</t>
    </rPh>
    <phoneticPr fontId="1"/>
  </si>
  <si>
    <t>時期や受注数によって受注できない事があります。</t>
    <rPh sb="0" eb="2">
      <t>ジキ</t>
    </rPh>
    <rPh sb="3" eb="5">
      <t>ジュチュウ</t>
    </rPh>
    <rPh sb="5" eb="6">
      <t>スウ</t>
    </rPh>
    <rPh sb="10" eb="12">
      <t>ジュチュウ</t>
    </rPh>
    <rPh sb="16" eb="17">
      <t>コト</t>
    </rPh>
    <phoneticPr fontId="1"/>
  </si>
  <si>
    <t>大きさや形状により製作日数・金額が異なります。</t>
    <rPh sb="0" eb="1">
      <t>オオ</t>
    </rPh>
    <rPh sb="4" eb="6">
      <t>ケイジョウ</t>
    </rPh>
    <rPh sb="9" eb="11">
      <t>セイサク</t>
    </rPh>
    <rPh sb="11" eb="13">
      <t>ニッスウ</t>
    </rPh>
    <rPh sb="14" eb="16">
      <t>キンガク</t>
    </rPh>
    <rPh sb="17" eb="18">
      <t>コト</t>
    </rPh>
    <phoneticPr fontId="1"/>
  </si>
  <si>
    <t>布製品</t>
    <rPh sb="0" eb="1">
      <t>ヌノ</t>
    </rPh>
    <rPh sb="1" eb="3">
      <t>セイヒン</t>
    </rPh>
    <phoneticPr fontId="1"/>
  </si>
  <si>
    <t>種類により金額が異なります</t>
    <rPh sb="0" eb="2">
      <t>シュルイ</t>
    </rPh>
    <rPh sb="5" eb="7">
      <t>キンガク</t>
    </rPh>
    <rPh sb="8" eb="9">
      <t>コト</t>
    </rPh>
    <phoneticPr fontId="1"/>
  </si>
  <si>
    <t>南区磯部1095</t>
    <rPh sb="0" eb="4">
      <t>ミナミクイソベ</t>
    </rPh>
    <phoneticPr fontId="1"/>
  </si>
  <si>
    <t>046-240-1644</t>
    <phoneticPr fontId="1"/>
  </si>
  <si>
    <t>046-240-1645</t>
    <phoneticPr fontId="1"/>
  </si>
  <si>
    <t>info@s-m-l.co.jp</t>
    <phoneticPr fontId="1"/>
  </si>
  <si>
    <t>木工品</t>
    <rPh sb="0" eb="3">
      <t>モッコウヒン</t>
    </rPh>
    <phoneticPr fontId="1"/>
  </si>
  <si>
    <t>受注したことがないため、仕様等については応相談。受注作業募集中です</t>
    <rPh sb="0" eb="2">
      <t>ジュチュウ</t>
    </rPh>
    <rPh sb="12" eb="15">
      <t>シヨウトウ</t>
    </rPh>
    <rPh sb="20" eb="23">
      <t>オウソウダン</t>
    </rPh>
    <rPh sb="24" eb="28">
      <t>ジュチュウサギョウ</t>
    </rPh>
    <rPh sb="28" eb="31">
      <t>ボシュウチュウ</t>
    </rPh>
    <phoneticPr fontId="1"/>
  </si>
  <si>
    <t>特定非営利活動法人きこり</t>
    <rPh sb="0" eb="5">
      <t>トクテイヒエイリ</t>
    </rPh>
    <rPh sb="5" eb="9">
      <t>カツドウホウジン</t>
    </rPh>
    <phoneticPr fontId="1"/>
  </si>
  <si>
    <t>中央区共和3-5-6</t>
    <rPh sb="0" eb="3">
      <t>チュウオウク</t>
    </rPh>
    <rPh sb="3" eb="5">
      <t>キョウワ</t>
    </rPh>
    <phoneticPr fontId="1"/>
  </si>
  <si>
    <t>木工製品・布製品</t>
    <rPh sb="0" eb="2">
      <t>モッコウ</t>
    </rPh>
    <rPh sb="2" eb="4">
      <t>セイヒン</t>
    </rPh>
    <rPh sb="5" eb="6">
      <t>ヌノ</t>
    </rPh>
    <rPh sb="6" eb="8">
      <t>セイヒン</t>
    </rPh>
    <phoneticPr fontId="1"/>
  </si>
  <si>
    <t>製品により提供可能数、価格、納期など異なります</t>
    <rPh sb="0" eb="2">
      <t>セイヒン</t>
    </rPh>
    <rPh sb="5" eb="9">
      <t>テイキョウカノウ</t>
    </rPh>
    <rPh sb="9" eb="10">
      <t>スウ</t>
    </rPh>
    <rPh sb="11" eb="13">
      <t>カカク</t>
    </rPh>
    <rPh sb="14" eb="16">
      <t>ノウキ</t>
    </rPh>
    <rPh sb="18" eb="19">
      <t>コト</t>
    </rPh>
    <phoneticPr fontId="1"/>
  </si>
  <si>
    <t>レインツリー
上溝</t>
    <rPh sb="7" eb="9">
      <t>カミミゾ</t>
    </rPh>
    <phoneticPr fontId="1"/>
  </si>
  <si>
    <t>042-851-3547</t>
    <phoneticPr fontId="1"/>
  </si>
  <si>
    <t>kamimizo@raintree-nls.com</t>
    <phoneticPr fontId="1"/>
  </si>
  <si>
    <t>イラストの有無を選べます。
有の物は値段が変わります。</t>
    <rPh sb="5" eb="7">
      <t>ウム</t>
    </rPh>
    <rPh sb="8" eb="9">
      <t>エラ</t>
    </rPh>
    <rPh sb="14" eb="17">
      <t>アリノモノ</t>
    </rPh>
    <rPh sb="18" eb="20">
      <t>ネダン</t>
    </rPh>
    <rPh sb="21" eb="22">
      <t>カ</t>
    </rPh>
    <phoneticPr fontId="1"/>
  </si>
  <si>
    <t>ラベンダーポプリ</t>
    <phoneticPr fontId="1"/>
  </si>
  <si>
    <t>無農薬栽培のラベンダーを用いたポプリです。麻布で仕上げています。</t>
    <rPh sb="0" eb="5">
      <t>ムノウヤクサイバイ</t>
    </rPh>
    <rPh sb="12" eb="13">
      <t>モチ</t>
    </rPh>
    <rPh sb="21" eb="23">
      <t>アサヌノ</t>
    </rPh>
    <rPh sb="24" eb="26">
      <t>シア</t>
    </rPh>
    <phoneticPr fontId="1"/>
  </si>
  <si>
    <t>サニースポット相生</t>
    <rPh sb="7" eb="9">
      <t>アイオイ</t>
    </rPh>
    <phoneticPr fontId="1"/>
  </si>
  <si>
    <t>中央区相生1-5-20</t>
    <rPh sb="0" eb="3">
      <t>チュウオウク</t>
    </rPh>
    <rPh sb="3" eb="5">
      <t>アイオイ</t>
    </rPh>
    <phoneticPr fontId="1"/>
  </si>
  <si>
    <t>042-730-5316</t>
    <phoneticPr fontId="1"/>
  </si>
  <si>
    <t>種類により製造日程が異なります</t>
    <rPh sb="0" eb="2">
      <t>シュルイ</t>
    </rPh>
    <rPh sb="5" eb="7">
      <t>セイゾウ</t>
    </rPh>
    <rPh sb="7" eb="9">
      <t>ニッテイ</t>
    </rPh>
    <rPh sb="10" eb="11">
      <t>コト</t>
    </rPh>
    <phoneticPr fontId="1"/>
  </si>
  <si>
    <t>雑貨石鹸</t>
    <rPh sb="0" eb="2">
      <t>ザッカ</t>
    </rPh>
    <rPh sb="2" eb="4">
      <t>セッケン</t>
    </rPh>
    <phoneticPr fontId="1"/>
  </si>
  <si>
    <t>大きさにより製造日程が異なります</t>
    <rPh sb="0" eb="1">
      <t>オオ</t>
    </rPh>
    <rPh sb="6" eb="8">
      <t>セイゾウ</t>
    </rPh>
    <rPh sb="8" eb="10">
      <t>ニッテイ</t>
    </rPh>
    <rPh sb="11" eb="12">
      <t>コト</t>
    </rPh>
    <phoneticPr fontId="1"/>
  </si>
  <si>
    <t>特定非営利活動法人
すけっと</t>
    <rPh sb="0" eb="2">
      <t>トクテイ</t>
    </rPh>
    <rPh sb="2" eb="5">
      <t>ヒエイリ</t>
    </rPh>
    <rPh sb="5" eb="7">
      <t>カツドウ</t>
    </rPh>
    <rPh sb="7" eb="9">
      <t>ホウジン</t>
    </rPh>
    <phoneticPr fontId="1"/>
  </si>
  <si>
    <t>すけっと
ｎｉｓｈｉｍｏｎ</t>
    <phoneticPr fontId="1"/>
  </si>
  <si>
    <t>ミシン作業は7名の利用者で行います。</t>
    <rPh sb="3" eb="5">
      <t>サギョウ</t>
    </rPh>
    <rPh sb="7" eb="8">
      <t>ナ</t>
    </rPh>
    <rPh sb="9" eb="12">
      <t>リヨウシャ</t>
    </rPh>
    <rPh sb="13" eb="14">
      <t>オコナ</t>
    </rPh>
    <phoneticPr fontId="1"/>
  </si>
  <si>
    <t>社会福祉法人　県央福祉会</t>
    <rPh sb="0" eb="6">
      <t>シャカイフクシホウジン</t>
    </rPh>
    <rPh sb="7" eb="12">
      <t>ケンオウフクシカイ</t>
    </rPh>
    <phoneticPr fontId="1"/>
  </si>
  <si>
    <t>南区麻溝台699-1</t>
    <rPh sb="0" eb="2">
      <t>ミナミク</t>
    </rPh>
    <rPh sb="2" eb="5">
      <t>アサミゾダイ</t>
    </rPh>
    <phoneticPr fontId="1"/>
  </si>
  <si>
    <t>042-711-8377</t>
    <phoneticPr fontId="1"/>
  </si>
  <si>
    <t>大きさや形により製造日程が異なります。作業量や時期によっては提供可能量が異なります。メガネチェーン、マスクチャーム、マスクチェーン、ヘアピン、ヘアゴム等を製造しています。</t>
    <rPh sb="0" eb="1">
      <t>オオ</t>
    </rPh>
    <rPh sb="4" eb="5">
      <t>カタチ</t>
    </rPh>
    <rPh sb="19" eb="22">
      <t>サギョウリョウ</t>
    </rPh>
    <rPh sb="23" eb="25">
      <t>ジキ</t>
    </rPh>
    <rPh sb="30" eb="35">
      <t>テイキョウカノウリョウ</t>
    </rPh>
    <rPh sb="36" eb="37">
      <t>コト</t>
    </rPh>
    <phoneticPr fontId="1"/>
  </si>
  <si>
    <t>（特非）けやきの会</t>
    <rPh sb="1" eb="2">
      <t>トク</t>
    </rPh>
    <rPh sb="2" eb="3">
      <t>ヒ</t>
    </rPh>
    <rPh sb="8" eb="9">
      <t>カイ</t>
    </rPh>
    <phoneticPr fontId="1"/>
  </si>
  <si>
    <t>就労継続支援B型事業所ブレンド</t>
    <rPh sb="0" eb="2">
      <t>シュウロウ</t>
    </rPh>
    <rPh sb="2" eb="4">
      <t>ケイゾク</t>
    </rPh>
    <rPh sb="4" eb="6">
      <t>シエン</t>
    </rPh>
    <rPh sb="7" eb="8">
      <t>ガタ</t>
    </rPh>
    <rPh sb="8" eb="11">
      <t>ジギョウショ</t>
    </rPh>
    <phoneticPr fontId="1"/>
  </si>
  <si>
    <t>南区大野台1-5-2</t>
    <rPh sb="0" eb="2">
      <t>ミナミク</t>
    </rPh>
    <rPh sb="2" eb="5">
      <t>オオノダイ</t>
    </rPh>
    <phoneticPr fontId="1"/>
  </si>
  <si>
    <t>種類により納期日程がことなります</t>
    <rPh sb="0" eb="2">
      <t>シュルイ</t>
    </rPh>
    <rPh sb="5" eb="7">
      <t>ノウキ</t>
    </rPh>
    <rPh sb="7" eb="9">
      <t>ニッテイ</t>
    </rPh>
    <phoneticPr fontId="1"/>
  </si>
  <si>
    <t>fuchinobe@raintree-nls.com</t>
    <phoneticPr fontId="1"/>
  </si>
  <si>
    <t>キーホルダー</t>
  </si>
  <si>
    <t>天然の木材を使用しているため、一つ一つ形状が異なります。</t>
  </si>
  <si>
    <t>fuchinobe@raintree-nls.com</t>
  </si>
  <si>
    <t>ツバキのはしおき</t>
  </si>
  <si>
    <t>木のマグネット</t>
  </si>
  <si>
    <t>木のブローチ</t>
  </si>
  <si>
    <t>南区東林間1-15-18</t>
    <rPh sb="0" eb="2">
      <t>ミナミク</t>
    </rPh>
    <rPh sb="2" eb="5">
      <t>ヒガシリンカン</t>
    </rPh>
    <phoneticPr fontId="1"/>
  </si>
  <si>
    <t>革製品（自主製品）</t>
    <rPh sb="0" eb="1">
      <t>カワ</t>
    </rPh>
    <rPh sb="1" eb="3">
      <t>セイヒン</t>
    </rPh>
    <rPh sb="4" eb="6">
      <t>ジシュ</t>
    </rPh>
    <rPh sb="6" eb="8">
      <t>セイヒン</t>
    </rPh>
    <phoneticPr fontId="1"/>
  </si>
  <si>
    <t>大きさや品種により製造日程が異なります。作業量や時期によっては受注出来ない場合もあります。</t>
    <rPh sb="0" eb="1">
      <t>オオ</t>
    </rPh>
    <rPh sb="4" eb="6">
      <t>ヒンシュ</t>
    </rPh>
    <rPh sb="9" eb="11">
      <t>セイゾウ</t>
    </rPh>
    <rPh sb="11" eb="13">
      <t>ニッテイ</t>
    </rPh>
    <rPh sb="14" eb="15">
      <t>コト</t>
    </rPh>
    <rPh sb="33" eb="35">
      <t>デキ</t>
    </rPh>
    <phoneticPr fontId="1"/>
  </si>
  <si>
    <t>社）すずらんの会</t>
    <rPh sb="0" eb="1">
      <t>シャ</t>
    </rPh>
    <rPh sb="7" eb="8">
      <t>カイ</t>
    </rPh>
    <phoneticPr fontId="1"/>
  </si>
  <si>
    <t>中央区小町通2-8-15</t>
    <rPh sb="0" eb="3">
      <t>チュウオウク</t>
    </rPh>
    <rPh sb="3" eb="6">
      <t>コマチトオ</t>
    </rPh>
    <phoneticPr fontId="1"/>
  </si>
  <si>
    <t>株式会社CFP</t>
    <rPh sb="0" eb="2">
      <t>カブシキ</t>
    </rPh>
    <rPh sb="2" eb="4">
      <t>カイシャ</t>
    </rPh>
    <phoneticPr fontId="1"/>
  </si>
  <si>
    <t>一葉　相模原事業所</t>
    <rPh sb="0" eb="2">
      <t>イチヨウ</t>
    </rPh>
    <rPh sb="3" eb="6">
      <t>サガミハラ</t>
    </rPh>
    <rPh sb="6" eb="9">
      <t>ジギョウショ</t>
    </rPh>
    <phoneticPr fontId="1"/>
  </si>
  <si>
    <t>042-711-7631</t>
    <phoneticPr fontId="1"/>
  </si>
  <si>
    <t>042-711-7632</t>
    <phoneticPr fontId="1"/>
  </si>
  <si>
    <t>sagamihara@cfp-inc.jp</t>
    <phoneticPr fontId="1"/>
  </si>
  <si>
    <t>七宝</t>
    <rPh sb="0" eb="1">
      <t>シチ</t>
    </rPh>
    <rPh sb="1" eb="2">
      <t>ホウ</t>
    </rPh>
    <phoneticPr fontId="1"/>
  </si>
  <si>
    <t>yanagiyaht@hotto.or.jp</t>
    <phoneticPr fontId="1"/>
  </si>
  <si>
    <t>042-704-9523</t>
  </si>
  <si>
    <t>042-704-9524</t>
  </si>
  <si>
    <t>happywork323@gmail.com</t>
  </si>
  <si>
    <t>刺繍品（刺し子）</t>
  </si>
  <si>
    <t>大きさや形などにより製造日程が異なります。</t>
  </si>
  <si>
    <t>【物品】その他の物品</t>
    <phoneticPr fontId="1"/>
  </si>
  <si>
    <t>看板</t>
    <rPh sb="0" eb="2">
      <t>カンバン</t>
    </rPh>
    <phoneticPr fontId="1"/>
  </si>
  <si>
    <t>薪</t>
    <rPh sb="0" eb="1">
      <t>マキ</t>
    </rPh>
    <phoneticPr fontId="1"/>
  </si>
  <si>
    <t>剪定枝を利用しています。
大中小と太さは選べますが、木の種類は選べません。</t>
    <rPh sb="0" eb="3">
      <t>センテイシ</t>
    </rPh>
    <rPh sb="4" eb="6">
      <t>リヨウ</t>
    </rPh>
    <rPh sb="13" eb="16">
      <t>ダイチュウショウ</t>
    </rPh>
    <rPh sb="17" eb="18">
      <t>フト</t>
    </rPh>
    <rPh sb="20" eb="21">
      <t>エラ</t>
    </rPh>
    <rPh sb="26" eb="27">
      <t>キ</t>
    </rPh>
    <rPh sb="28" eb="30">
      <t>シュルイ</t>
    </rPh>
    <rPh sb="31" eb="32">
      <t>エラ</t>
    </rPh>
    <phoneticPr fontId="1"/>
  </si>
  <si>
    <t>障害者支援センター
多機能型事業所</t>
    <rPh sb="0" eb="3">
      <t>ショウガイシャ</t>
    </rPh>
    <rPh sb="3" eb="5">
      <t>シエン</t>
    </rPh>
    <rPh sb="10" eb="14">
      <t>タキノウガタ</t>
    </rPh>
    <rPh sb="14" eb="17">
      <t>ジギョウショ</t>
    </rPh>
    <phoneticPr fontId="1"/>
  </si>
  <si>
    <t>種類により値段や納期が異なります</t>
    <rPh sb="0" eb="2">
      <t>シュルイ</t>
    </rPh>
    <rPh sb="5" eb="7">
      <t>ネダン</t>
    </rPh>
    <rPh sb="8" eb="10">
      <t>ノウキ</t>
    </rPh>
    <rPh sb="11" eb="12">
      <t>コト</t>
    </rPh>
    <phoneticPr fontId="1"/>
  </si>
  <si>
    <t>(株)アンスタイル</t>
    <rPh sb="0" eb="3">
      <t>カブ</t>
    </rPh>
    <phoneticPr fontId="1"/>
  </si>
  <si>
    <t>あん's work</t>
    <phoneticPr fontId="1"/>
  </si>
  <si>
    <t>042-715-4855</t>
    <phoneticPr fontId="1"/>
  </si>
  <si>
    <t>work@an-style.co.jp</t>
    <phoneticPr fontId="1"/>
  </si>
  <si>
    <t>相模原市の幼稚園～高校までの
学生服の買取り＆販売</t>
    <rPh sb="0" eb="4">
      <t>サガミハラシ</t>
    </rPh>
    <rPh sb="5" eb="8">
      <t>ヨウチエン</t>
    </rPh>
    <rPh sb="9" eb="11">
      <t>コウコウ</t>
    </rPh>
    <rPh sb="15" eb="18">
      <t>ガクセイフク</t>
    </rPh>
    <rPh sb="19" eb="21">
      <t>カイト</t>
    </rPh>
    <rPh sb="23" eb="25">
      <t>ハンバイ</t>
    </rPh>
    <phoneticPr fontId="1"/>
  </si>
  <si>
    <t>電子機器や各種部品等の分解・分別</t>
    <rPh sb="0" eb="4">
      <t>デンシキキ</t>
    </rPh>
    <rPh sb="5" eb="7">
      <t>カクシュ</t>
    </rPh>
    <rPh sb="7" eb="9">
      <t>ブヒン</t>
    </rPh>
    <rPh sb="9" eb="10">
      <t>トウ</t>
    </rPh>
    <rPh sb="11" eb="13">
      <t>ブンカイ</t>
    </rPh>
    <rPh sb="14" eb="16">
      <t>ブンベツ</t>
    </rPh>
    <phoneticPr fontId="1"/>
  </si>
  <si>
    <t>大きさや工程により量と価格、納期が変動します。</t>
    <rPh sb="0" eb="1">
      <t>オオ</t>
    </rPh>
    <rPh sb="4" eb="6">
      <t>コウテイ</t>
    </rPh>
    <rPh sb="9" eb="10">
      <t>リョウ</t>
    </rPh>
    <rPh sb="11" eb="13">
      <t>カカク</t>
    </rPh>
    <rPh sb="14" eb="16">
      <t>ノウキ</t>
    </rPh>
    <rPh sb="17" eb="19">
      <t>ヘンドウ</t>
    </rPh>
    <phoneticPr fontId="1"/>
  </si>
  <si>
    <t>就労移行支援Apila</t>
    <rPh sb="0" eb="6">
      <t>シュウロウイコウシエン</t>
    </rPh>
    <phoneticPr fontId="1"/>
  </si>
  <si>
    <t>緑区橋本3-19-20-NBKビル6階</t>
    <rPh sb="0" eb="2">
      <t>ミドリク</t>
    </rPh>
    <rPh sb="2" eb="4">
      <t>ハシモト</t>
    </rPh>
    <rPh sb="18" eb="19">
      <t>カイ</t>
    </rPh>
    <phoneticPr fontId="1"/>
  </si>
  <si>
    <t>名刺、ポスター、掲示物等作成、印刷</t>
    <rPh sb="0" eb="2">
      <t>メイシ</t>
    </rPh>
    <rPh sb="8" eb="11">
      <t>ケイジブツ</t>
    </rPh>
    <rPh sb="11" eb="12">
      <t>トウ</t>
    </rPh>
    <rPh sb="12" eb="14">
      <t>サクセイ</t>
    </rPh>
    <rPh sb="15" eb="17">
      <t>インサツ</t>
    </rPh>
    <phoneticPr fontId="1"/>
  </si>
  <si>
    <t>NPO法人ここのわ</t>
    <rPh sb="3" eb="5">
      <t>ホウジン</t>
    </rPh>
    <phoneticPr fontId="1"/>
  </si>
  <si>
    <t>南区古淵３-１８-６</t>
    <rPh sb="0" eb="2">
      <t>ミナミク</t>
    </rPh>
    <rPh sb="2" eb="4">
      <t>コブチ</t>
    </rPh>
    <phoneticPr fontId="1"/>
  </si>
  <si>
    <t>042-705-1745</t>
    <phoneticPr fontId="1"/>
  </si>
  <si>
    <t>042-705-1746</t>
    <phoneticPr fontId="1"/>
  </si>
  <si>
    <t>封筒、冊子、チラシ</t>
    <rPh sb="0" eb="2">
      <t>フウトウ</t>
    </rPh>
    <rPh sb="3" eb="5">
      <t>サッシ</t>
    </rPh>
    <phoneticPr fontId="1"/>
  </si>
  <si>
    <t>合同会社オハナ</t>
    <rPh sb="0" eb="4">
      <t>ゴウドウガイシャ</t>
    </rPh>
    <phoneticPr fontId="1"/>
  </si>
  <si>
    <t>中央区富士見5ｰ21ｰ3</t>
    <rPh sb="0" eb="6">
      <t>チュウオウクフジミ</t>
    </rPh>
    <phoneticPr fontId="1"/>
  </si>
  <si>
    <t>製本</t>
    <rPh sb="0" eb="2">
      <t>セイホン</t>
    </rPh>
    <phoneticPr fontId="1"/>
  </si>
  <si>
    <t>ポスター、掲示物等作成、印刷</t>
    <rPh sb="5" eb="8">
      <t>ケイジブツ</t>
    </rPh>
    <rPh sb="8" eb="9">
      <t>トウ</t>
    </rPh>
    <rPh sb="9" eb="11">
      <t>サクセイ</t>
    </rPh>
    <rPh sb="12" eb="14">
      <t>インサツ</t>
    </rPh>
    <phoneticPr fontId="1"/>
  </si>
  <si>
    <t>写真</t>
  </si>
  <si>
    <t>takada@kokonowa.net</t>
  </si>
  <si>
    <t>モノクロ・カラー印刷　単価変動します。</t>
  </si>
  <si>
    <t>チラシ・リーフレット</t>
  </si>
  <si>
    <t>冊子/中綴じ</t>
  </si>
  <si>
    <t>単価はページ数によって変動します。ご相談下さい。</t>
  </si>
  <si>
    <t>うちわ・カレンダー</t>
  </si>
  <si>
    <t>プラスチック類は施設内で分別したペットボトルキャップを材料としてます。</t>
  </si>
  <si>
    <t>封筒印刷</t>
  </si>
  <si>
    <t>封筒折り加工</t>
  </si>
  <si>
    <t>納期等のご相談下さい。</t>
  </si>
  <si>
    <t>【役務】クリーニング</t>
    <phoneticPr fontId="1"/>
  </si>
  <si>
    <t>洗濯前確認
たたみ作業</t>
    <rPh sb="0" eb="2">
      <t>センタク</t>
    </rPh>
    <rPh sb="2" eb="3">
      <t>マエ</t>
    </rPh>
    <rPh sb="3" eb="5">
      <t>カクニン</t>
    </rPh>
    <rPh sb="9" eb="11">
      <t>サギョウ</t>
    </rPh>
    <phoneticPr fontId="1"/>
  </si>
  <si>
    <t>R4.5月より経験があります。</t>
    <rPh sb="4" eb="5">
      <t>ツキ</t>
    </rPh>
    <rPh sb="7" eb="9">
      <t>ケイケン</t>
    </rPh>
    <phoneticPr fontId="1"/>
  </si>
  <si>
    <t>【役務】清掃</t>
    <phoneticPr fontId="1"/>
  </si>
  <si>
    <t>清掃作業（施設回り）</t>
    <rPh sb="0" eb="2">
      <t>セイソウ</t>
    </rPh>
    <rPh sb="2" eb="4">
      <t>サギョウ</t>
    </rPh>
    <rPh sb="5" eb="7">
      <t>シセツ</t>
    </rPh>
    <rPh sb="7" eb="8">
      <t>マワ</t>
    </rPh>
    <phoneticPr fontId="1"/>
  </si>
  <si>
    <t>作業募集中</t>
    <rPh sb="0" eb="2">
      <t>サギョウ</t>
    </rPh>
    <rPh sb="2" eb="5">
      <t>ボシュウチュウ</t>
    </rPh>
    <phoneticPr fontId="1"/>
  </si>
  <si>
    <t>施設清掃</t>
    <rPh sb="0" eb="4">
      <t>シセツセイソウ</t>
    </rPh>
    <phoneticPr fontId="1"/>
  </si>
  <si>
    <t>駐車場清掃</t>
    <rPh sb="0" eb="5">
      <t>チュウシャジョウセイソウ</t>
    </rPh>
    <phoneticPr fontId="1"/>
  </si>
  <si>
    <t>特定非営利活動法人福祉協会しろやま</t>
    <rPh sb="0" eb="2">
      <t>トクテイ</t>
    </rPh>
    <rPh sb="2" eb="5">
      <t>ヒエイリ</t>
    </rPh>
    <rPh sb="5" eb="9">
      <t>カツドウホウジン</t>
    </rPh>
    <rPh sb="9" eb="13">
      <t>フクシキョウカイ</t>
    </rPh>
    <phoneticPr fontId="1"/>
  </si>
  <si>
    <t>042-782-9130</t>
    <phoneticPr fontId="1"/>
  </si>
  <si>
    <t>042-851-2881</t>
    <phoneticPr fontId="1"/>
  </si>
  <si>
    <t>tsukushino-ie@tbi.t-com.ne.jp</t>
    <phoneticPr fontId="1"/>
  </si>
  <si>
    <t>R2.4月開所当初より施設清掃と洗車の活動を行っています。</t>
    <rPh sb="4" eb="5">
      <t>ツキ</t>
    </rPh>
    <rPh sb="5" eb="7">
      <t>カイショ</t>
    </rPh>
    <rPh sb="7" eb="9">
      <t>トウショ</t>
    </rPh>
    <rPh sb="11" eb="13">
      <t>シセツ</t>
    </rPh>
    <rPh sb="13" eb="15">
      <t>セイソウ</t>
    </rPh>
    <rPh sb="16" eb="18">
      <t>センシャ</t>
    </rPh>
    <rPh sb="19" eb="21">
      <t>カツドウ</t>
    </rPh>
    <rPh sb="22" eb="23">
      <t>オコナ</t>
    </rPh>
    <phoneticPr fontId="1"/>
  </si>
  <si>
    <t>ベッドメイク・室内清掃</t>
    <rPh sb="7" eb="9">
      <t>シツナイ</t>
    </rPh>
    <rPh sb="9" eb="11">
      <t>セイソウ</t>
    </rPh>
    <phoneticPr fontId="1"/>
  </si>
  <si>
    <t>受注作業募集中です。作業内容・必要人数を打ち合わせしましょう。</t>
    <rPh sb="0" eb="2">
      <t>ジュチュウ</t>
    </rPh>
    <rPh sb="2" eb="4">
      <t>サギョウ</t>
    </rPh>
    <rPh sb="4" eb="7">
      <t>ボシュウチュウ</t>
    </rPh>
    <rPh sb="10" eb="12">
      <t>サギョウ</t>
    </rPh>
    <rPh sb="12" eb="14">
      <t>ナイヨウ</t>
    </rPh>
    <rPh sb="15" eb="17">
      <t>ヒツヨウ</t>
    </rPh>
    <rPh sb="17" eb="19">
      <t>ニンズウ</t>
    </rPh>
    <rPh sb="20" eb="21">
      <t>ウ</t>
    </rPh>
    <rPh sb="22" eb="23">
      <t>ア</t>
    </rPh>
    <phoneticPr fontId="1"/>
  </si>
  <si>
    <t>清掃全般</t>
    <rPh sb="0" eb="2">
      <t>セイソウ</t>
    </rPh>
    <rPh sb="2" eb="4">
      <t>ゼンパン</t>
    </rPh>
    <phoneticPr fontId="1"/>
  </si>
  <si>
    <t>（特非）車椅子の会サイレントフット</t>
    <rPh sb="1" eb="2">
      <t>トク</t>
    </rPh>
    <rPh sb="2" eb="3">
      <t>ヒ</t>
    </rPh>
    <rPh sb="4" eb="7">
      <t>クルマイス</t>
    </rPh>
    <rPh sb="8" eb="9">
      <t>カイ</t>
    </rPh>
    <phoneticPr fontId="12"/>
  </si>
  <si>
    <t>サイレントフット</t>
    <phoneticPr fontId="1"/>
  </si>
  <si>
    <t>中央区矢部1-2-1
ブルージュビル４F5F</t>
    <rPh sb="0" eb="3">
      <t>チュウオウク</t>
    </rPh>
    <rPh sb="3" eb="5">
      <t>ヤベ</t>
    </rPh>
    <phoneticPr fontId="1"/>
  </si>
  <si>
    <t>042-707-1291</t>
    <phoneticPr fontId="1"/>
  </si>
  <si>
    <t>042-707-1295</t>
    <phoneticPr fontId="1"/>
  </si>
  <si>
    <t>info@silentfoot.com</t>
    <phoneticPr fontId="1"/>
  </si>
  <si>
    <t>作業量や時期によっては受注出来ない場合もあります。</t>
    <rPh sb="11" eb="13">
      <t>ジュチュウ</t>
    </rPh>
    <rPh sb="13" eb="15">
      <t>デキ</t>
    </rPh>
    <rPh sb="17" eb="19">
      <t>バアイ</t>
    </rPh>
    <phoneticPr fontId="1"/>
  </si>
  <si>
    <t>緑区橋本2-10-21</t>
    <rPh sb="0" eb="2">
      <t>ミドリク</t>
    </rPh>
    <rPh sb="2" eb="4">
      <t>ハシモト</t>
    </rPh>
    <phoneticPr fontId="1"/>
  </si>
  <si>
    <t>株式会社CFP</t>
    <rPh sb="0" eb="4">
      <t>カブシキカイシャ</t>
    </rPh>
    <phoneticPr fontId="1"/>
  </si>
  <si>
    <t>一葉橋本事業所</t>
    <rPh sb="0" eb="2">
      <t>イチヨウ</t>
    </rPh>
    <rPh sb="2" eb="4">
      <t>ハシモト</t>
    </rPh>
    <rPh sb="4" eb="7">
      <t>ジギョウショ</t>
    </rPh>
    <phoneticPr fontId="1"/>
  </si>
  <si>
    <t>緑区橋本6-27-7
アコックビル3階</t>
    <rPh sb="0" eb="2">
      <t>ミドリク</t>
    </rPh>
    <rPh sb="2" eb="4">
      <t>ハシモト</t>
    </rPh>
    <rPh sb="18" eb="19">
      <t>カイ</t>
    </rPh>
    <phoneticPr fontId="1"/>
  </si>
  <si>
    <t>042-779-6061</t>
    <phoneticPr fontId="1"/>
  </si>
  <si>
    <t>042-703-5310</t>
    <phoneticPr fontId="1"/>
  </si>
  <si>
    <t>info-h@cfp-inc.jp</t>
    <phoneticPr fontId="1"/>
  </si>
  <si>
    <t>施設清掃</t>
    <rPh sb="0" eb="2">
      <t>シセツ</t>
    </rPh>
    <rPh sb="2" eb="4">
      <t>セイソウ</t>
    </rPh>
    <phoneticPr fontId="1"/>
  </si>
  <si>
    <t>公園清掃、施設掃除、駐車場清掃</t>
    <rPh sb="0" eb="2">
      <t>コウエン</t>
    </rPh>
    <rPh sb="2" eb="4">
      <t>セイソウ</t>
    </rPh>
    <rPh sb="5" eb="9">
      <t>シセツソウジ</t>
    </rPh>
    <rPh sb="10" eb="13">
      <t>チュウシャジョウ</t>
    </rPh>
    <rPh sb="13" eb="15">
      <t>セイソウ</t>
    </rPh>
    <phoneticPr fontId="1"/>
  </si>
  <si>
    <t>専門的な清掃は難しいが、簡単な清掃なら可能</t>
    <rPh sb="0" eb="3">
      <t>センモンテキ</t>
    </rPh>
    <rPh sb="4" eb="6">
      <t>セイソウ</t>
    </rPh>
    <rPh sb="7" eb="8">
      <t>ムズカ</t>
    </rPh>
    <rPh sb="12" eb="14">
      <t>カンタン</t>
    </rPh>
    <rPh sb="15" eb="17">
      <t>セイソウ</t>
    </rPh>
    <rPh sb="19" eb="21">
      <t>カノウ</t>
    </rPh>
    <phoneticPr fontId="1"/>
  </si>
  <si>
    <t>社会福祉法人
すずらんの会</t>
    <rPh sb="0" eb="6">
      <t>シャカイフクシホウジン</t>
    </rPh>
    <rPh sb="12" eb="13">
      <t>カイ</t>
    </rPh>
    <phoneticPr fontId="1"/>
  </si>
  <si>
    <t>南区麻溝台7-1-7</t>
    <rPh sb="0" eb="2">
      <t>ミナミク</t>
    </rPh>
    <rPh sb="2" eb="5">
      <t>アサミゾダイ</t>
    </rPh>
    <phoneticPr fontId="1"/>
  </si>
  <si>
    <t>納期・価格は作業等によって見積もりします。企業、学校、福祉施設等で作業実績がございます。</t>
    <rPh sb="0" eb="2">
      <t>ノウキ</t>
    </rPh>
    <rPh sb="3" eb="5">
      <t>カカク</t>
    </rPh>
    <rPh sb="6" eb="9">
      <t>サギョウトウ</t>
    </rPh>
    <rPh sb="13" eb="15">
      <t>ミツ</t>
    </rPh>
    <rPh sb="21" eb="23">
      <t>キギョウ</t>
    </rPh>
    <rPh sb="24" eb="26">
      <t>ガッコウ</t>
    </rPh>
    <rPh sb="27" eb="32">
      <t>フクシシセツトウ</t>
    </rPh>
    <rPh sb="33" eb="37">
      <t>サギョウジッセキ</t>
    </rPh>
    <phoneticPr fontId="1"/>
  </si>
  <si>
    <t>【役務】除草・剪定</t>
    <rPh sb="4" eb="6">
      <t>ジョソウ</t>
    </rPh>
    <rPh sb="7" eb="9">
      <t>センテイ</t>
    </rPh>
    <phoneticPr fontId="1"/>
  </si>
  <si>
    <t>除草作業</t>
    <rPh sb="0" eb="4">
      <t>ジョソウサギョウ</t>
    </rPh>
    <phoneticPr fontId="1"/>
  </si>
  <si>
    <t>株式会社エクシオジャパン</t>
    <rPh sb="0" eb="2">
      <t>カブシキ</t>
    </rPh>
    <rPh sb="2" eb="4">
      <t>カイシャ</t>
    </rPh>
    <phoneticPr fontId="1"/>
  </si>
  <si>
    <t>ココラボシア</t>
    <phoneticPr fontId="1"/>
  </si>
  <si>
    <t>中央区中央2-13-3　3F</t>
    <rPh sb="0" eb="5">
      <t>チュウオウクチュウオウ</t>
    </rPh>
    <phoneticPr fontId="1"/>
  </si>
  <si>
    <t>cocolabosia@exeojapan.co.jp</t>
    <phoneticPr fontId="1"/>
  </si>
  <si>
    <t>作業量や時期によっては受注出来ない場合もあります。</t>
    <rPh sb="0" eb="3">
      <t>サギョウリョウ</t>
    </rPh>
    <rPh sb="4" eb="6">
      <t>ジキ</t>
    </rPh>
    <rPh sb="11" eb="13">
      <t>ジュチュウ</t>
    </rPh>
    <rPh sb="13" eb="15">
      <t>デキ</t>
    </rPh>
    <rPh sb="17" eb="19">
      <t>バアイ</t>
    </rPh>
    <phoneticPr fontId="1"/>
  </si>
  <si>
    <t>【役務】情報処理</t>
    <phoneticPr fontId="1"/>
  </si>
  <si>
    <t>データ入力作業</t>
    <rPh sb="3" eb="5">
      <t>ニュウリョク</t>
    </rPh>
    <rPh sb="5" eb="7">
      <t>サギョウ</t>
    </rPh>
    <phoneticPr fontId="1"/>
  </si>
  <si>
    <t>アンケート等のデータ入力やデータ集計を承ります。</t>
    <rPh sb="5" eb="6">
      <t>トウ</t>
    </rPh>
    <rPh sb="10" eb="12">
      <t>ニュウリョク</t>
    </rPh>
    <rPh sb="16" eb="18">
      <t>シュウケイ</t>
    </rPh>
    <rPh sb="19" eb="20">
      <t>ウケタマワ</t>
    </rPh>
    <phoneticPr fontId="1"/>
  </si>
  <si>
    <t>PC入力</t>
    <rPh sb="2" eb="4">
      <t>ニュウリョク</t>
    </rPh>
    <phoneticPr fontId="1"/>
  </si>
  <si>
    <t>ホームページ作成</t>
    <rPh sb="6" eb="8">
      <t>サクセイ</t>
    </rPh>
    <phoneticPr fontId="1"/>
  </si>
  <si>
    <t>中央区相模原3-1-10
JLBグランエクリュ
相模原駅前2A</t>
    <rPh sb="0" eb="3">
      <t>チュウオウク</t>
    </rPh>
    <rPh sb="3" eb="6">
      <t>サガミハラ</t>
    </rPh>
    <rPh sb="24" eb="29">
      <t>サガミハラエキマエ</t>
    </rPh>
    <phoneticPr fontId="1"/>
  </si>
  <si>
    <t>入力作業、付帯する処理業務など、併せて募集しております。</t>
    <rPh sb="0" eb="2">
      <t>ニュウリョク</t>
    </rPh>
    <rPh sb="2" eb="4">
      <t>サギョウ</t>
    </rPh>
    <rPh sb="5" eb="7">
      <t>フタイ</t>
    </rPh>
    <rPh sb="9" eb="11">
      <t>ショリ</t>
    </rPh>
    <rPh sb="11" eb="13">
      <t>ギョウム</t>
    </rPh>
    <rPh sb="16" eb="17">
      <t>アワ</t>
    </rPh>
    <rPh sb="19" eb="21">
      <t>ボシュウ</t>
    </rPh>
    <phoneticPr fontId="1"/>
  </si>
  <si>
    <t>（特非）車椅子の会
サイレントフット</t>
    <rPh sb="1" eb="2">
      <t>トク</t>
    </rPh>
    <rPh sb="2" eb="3">
      <t>ヒ</t>
    </rPh>
    <rPh sb="4" eb="7">
      <t>クルマイス</t>
    </rPh>
    <rPh sb="8" eb="9">
      <t>カイ</t>
    </rPh>
    <phoneticPr fontId="12"/>
  </si>
  <si>
    <t>パソコン入力</t>
    <rPh sb="4" eb="6">
      <t>ニュウリョク</t>
    </rPh>
    <phoneticPr fontId="1"/>
  </si>
  <si>
    <t>データ入力</t>
    <rPh sb="3" eb="5">
      <t>ニュウリョク</t>
    </rPh>
    <phoneticPr fontId="1"/>
  </si>
  <si>
    <t>一葉  橋本事業所</t>
    <rPh sb="0" eb="2">
      <t>イチヨウ</t>
    </rPh>
    <rPh sb="4" eb="6">
      <t>ハシモト</t>
    </rPh>
    <rPh sb="6" eb="9">
      <t>ジギョウショ</t>
    </rPh>
    <phoneticPr fontId="1"/>
  </si>
  <si>
    <t>文字数により、価格、納期はご相談させてください。量や時期によっては受注出来ない場合があります。。</t>
    <rPh sb="0" eb="3">
      <t>モジスウ</t>
    </rPh>
    <rPh sb="7" eb="9">
      <t>カカク</t>
    </rPh>
    <rPh sb="10" eb="12">
      <t>ノウキ</t>
    </rPh>
    <rPh sb="14" eb="16">
      <t>ソウダン</t>
    </rPh>
    <rPh sb="24" eb="25">
      <t>リョウ</t>
    </rPh>
    <rPh sb="26" eb="28">
      <t>ジキ</t>
    </rPh>
    <rPh sb="33" eb="35">
      <t>ジュチュウ</t>
    </rPh>
    <rPh sb="35" eb="37">
      <t>デキ</t>
    </rPh>
    <rPh sb="39" eb="41">
      <t>バアイ</t>
    </rPh>
    <phoneticPr fontId="1"/>
  </si>
  <si>
    <t>中央区相模原3-5-4-2階</t>
    <rPh sb="0" eb="3">
      <t>チュウオウク</t>
    </rPh>
    <rPh sb="3" eb="6">
      <t>サガミハラ</t>
    </rPh>
    <rPh sb="13" eb="14">
      <t>カイ</t>
    </rPh>
    <phoneticPr fontId="1"/>
  </si>
  <si>
    <t>封入</t>
    <rPh sb="0" eb="2">
      <t>フウニュウ</t>
    </rPh>
    <phoneticPr fontId="1"/>
  </si>
  <si>
    <t>シール貼り</t>
    <rPh sb="3" eb="4">
      <t>ハ</t>
    </rPh>
    <phoneticPr fontId="1"/>
  </si>
  <si>
    <t>各種袋詰め</t>
    <rPh sb="0" eb="2">
      <t>カクシュ</t>
    </rPh>
    <rPh sb="2" eb="3">
      <t>フクロ</t>
    </rPh>
    <rPh sb="3" eb="4">
      <t>ヅ</t>
    </rPh>
    <phoneticPr fontId="1"/>
  </si>
  <si>
    <t>ポスティング、仕分け</t>
    <rPh sb="7" eb="9">
      <t>シワ</t>
    </rPh>
    <phoneticPr fontId="1"/>
  </si>
  <si>
    <t>ポスティング配布先、配布数について用相談</t>
    <rPh sb="6" eb="8">
      <t>ハイフ</t>
    </rPh>
    <rPh sb="8" eb="9">
      <t>サキ</t>
    </rPh>
    <rPh sb="10" eb="12">
      <t>ハイフ</t>
    </rPh>
    <rPh sb="12" eb="13">
      <t>スウ</t>
    </rPh>
    <rPh sb="17" eb="18">
      <t>ヨウ</t>
    </rPh>
    <rPh sb="18" eb="20">
      <t>ソウダン</t>
    </rPh>
    <phoneticPr fontId="1"/>
  </si>
  <si>
    <t>自転車のクリーニング、整備</t>
    <rPh sb="0" eb="3">
      <t>ジテンシャ</t>
    </rPh>
    <rPh sb="11" eb="13">
      <t>セイビ</t>
    </rPh>
    <phoneticPr fontId="1"/>
  </si>
  <si>
    <t>受注の自転車の状況により納期は要相談</t>
    <rPh sb="0" eb="2">
      <t>ジュチュウ</t>
    </rPh>
    <rPh sb="3" eb="6">
      <t>ジテンシャ</t>
    </rPh>
    <rPh sb="7" eb="9">
      <t>ジョウキョウ</t>
    </rPh>
    <rPh sb="12" eb="14">
      <t>ノウキ</t>
    </rPh>
    <rPh sb="15" eb="16">
      <t>ヨウ</t>
    </rPh>
    <rPh sb="16" eb="18">
      <t>ソウダン</t>
    </rPh>
    <phoneticPr fontId="1"/>
  </si>
  <si>
    <t>車いすのクリーニング、整備</t>
    <rPh sb="0" eb="1">
      <t>クルマ</t>
    </rPh>
    <rPh sb="11" eb="13">
      <t>セイビ</t>
    </rPh>
    <phoneticPr fontId="1"/>
  </si>
  <si>
    <t>車いすの整備に伴う部品が必要な場合は部品取り寄せのため納期は要相談</t>
    <rPh sb="0" eb="1">
      <t>クルマ</t>
    </rPh>
    <rPh sb="4" eb="6">
      <t>セイビ</t>
    </rPh>
    <rPh sb="7" eb="8">
      <t>トモナ</t>
    </rPh>
    <rPh sb="9" eb="11">
      <t>ブヒン</t>
    </rPh>
    <rPh sb="12" eb="14">
      <t>ヒツヨウ</t>
    </rPh>
    <rPh sb="15" eb="17">
      <t>バアイ</t>
    </rPh>
    <rPh sb="18" eb="20">
      <t>ブヒン</t>
    </rPh>
    <rPh sb="20" eb="21">
      <t>ト</t>
    </rPh>
    <rPh sb="22" eb="23">
      <t>ヨ</t>
    </rPh>
    <rPh sb="27" eb="29">
      <t>ノウキ</t>
    </rPh>
    <rPh sb="30" eb="31">
      <t>ヨウ</t>
    </rPh>
    <rPh sb="31" eb="33">
      <t>ソウダン</t>
    </rPh>
    <phoneticPr fontId="1"/>
  </si>
  <si>
    <t>㈱プロローグ</t>
    <phoneticPr fontId="1"/>
  </si>
  <si>
    <t>ぽるて</t>
    <phoneticPr fontId="1"/>
  </si>
  <si>
    <t>緑区大山町8-16-101</t>
    <rPh sb="0" eb="2">
      <t>ミドリク</t>
    </rPh>
    <rPh sb="2" eb="5">
      <t>オオヤマチョウ</t>
    </rPh>
    <phoneticPr fontId="1"/>
  </si>
  <si>
    <t>042-703-6804</t>
    <phoneticPr fontId="1"/>
  </si>
  <si>
    <t>porte301@star2.gmobb.jp</t>
    <phoneticPr fontId="1"/>
  </si>
  <si>
    <t>作業量や時期によっては受注出来ない場合もあります。</t>
    <rPh sb="0" eb="2">
      <t>サギョウ</t>
    </rPh>
    <rPh sb="2" eb="3">
      <t>リョウ</t>
    </rPh>
    <rPh sb="4" eb="6">
      <t>ジキ</t>
    </rPh>
    <rPh sb="11" eb="13">
      <t>ジュチュウ</t>
    </rPh>
    <rPh sb="13" eb="15">
      <t>デキ</t>
    </rPh>
    <rPh sb="17" eb="19">
      <t>バアイ</t>
    </rPh>
    <phoneticPr fontId="1"/>
  </si>
  <si>
    <t>宛名シール等の印刷はお引き受けできません。</t>
    <rPh sb="0" eb="2">
      <t>アテナ</t>
    </rPh>
    <rPh sb="5" eb="6">
      <t>トウ</t>
    </rPh>
    <rPh sb="7" eb="9">
      <t>インサツ</t>
    </rPh>
    <rPh sb="11" eb="12">
      <t>ヒ</t>
    </rPh>
    <rPh sb="13" eb="14">
      <t>ウ</t>
    </rPh>
    <phoneticPr fontId="1"/>
  </si>
  <si>
    <t>折り込み</t>
    <rPh sb="0" eb="1">
      <t>オ</t>
    </rPh>
    <rPh sb="2" eb="3">
      <t>コ</t>
    </rPh>
    <phoneticPr fontId="1"/>
  </si>
  <si>
    <t>缶バッジ、ヘアピン、ヘアゴム、ネジ等各種袋詰め</t>
    <rPh sb="0" eb="1">
      <t>カン</t>
    </rPh>
    <rPh sb="17" eb="18">
      <t>トウ</t>
    </rPh>
    <rPh sb="18" eb="20">
      <t>カクシュ</t>
    </rPh>
    <rPh sb="20" eb="21">
      <t>フクロ</t>
    </rPh>
    <rPh sb="21" eb="22">
      <t>ヅ</t>
    </rPh>
    <phoneticPr fontId="1"/>
  </si>
  <si>
    <t>（社福）風の谷</t>
    <rPh sb="1" eb="3">
      <t>シャフク</t>
    </rPh>
    <rPh sb="4" eb="5">
      <t>カゼ</t>
    </rPh>
    <rPh sb="6" eb="7">
      <t>タニ</t>
    </rPh>
    <phoneticPr fontId="1"/>
  </si>
  <si>
    <t>南区麻溝台２-６-４６</t>
    <rPh sb="0" eb="2">
      <t>ミナミク</t>
    </rPh>
    <rPh sb="2" eb="4">
      <t>アサミゾ</t>
    </rPh>
    <rPh sb="4" eb="5">
      <t>ダイ</t>
    </rPh>
    <phoneticPr fontId="1"/>
  </si>
  <si>
    <t>作業量や時期によって受注できない場合もあります。</t>
    <rPh sb="0" eb="3">
      <t>サギョウリョウ</t>
    </rPh>
    <rPh sb="4" eb="6">
      <t>ジキ</t>
    </rPh>
    <rPh sb="10" eb="12">
      <t>ジュチュウ</t>
    </rPh>
    <rPh sb="16" eb="18">
      <t>バアイ</t>
    </rPh>
    <phoneticPr fontId="1"/>
  </si>
  <si>
    <t>中央区清新8-2-7</t>
    <rPh sb="0" eb="2">
      <t>チュウオウ</t>
    </rPh>
    <rPh sb="2" eb="3">
      <t>ク</t>
    </rPh>
    <rPh sb="3" eb="5">
      <t>セイシン</t>
    </rPh>
    <phoneticPr fontId="1"/>
  </si>
  <si>
    <t>中央区相模原2-3-16-B301</t>
    <rPh sb="0" eb="3">
      <t>チュウオウク</t>
    </rPh>
    <rPh sb="3" eb="6">
      <t>サガミハラ</t>
    </rPh>
    <phoneticPr fontId="1"/>
  </si>
  <si>
    <t>社会福祉法人
風の谷</t>
    <rPh sb="0" eb="6">
      <t>シャカイフクシホウジン</t>
    </rPh>
    <rPh sb="7" eb="8">
      <t>カゼ</t>
    </rPh>
    <rPh sb="9" eb="10">
      <t>タニ</t>
    </rPh>
    <phoneticPr fontId="1"/>
  </si>
  <si>
    <t>中央区田名7236-3</t>
    <rPh sb="0" eb="3">
      <t>チュウオウク</t>
    </rPh>
    <rPh sb="3" eb="5">
      <t>タナ</t>
    </rPh>
    <phoneticPr fontId="1"/>
  </si>
  <si>
    <t>042-760-1033</t>
    <phoneticPr fontId="1"/>
  </si>
  <si>
    <t>042-760-7115</t>
    <phoneticPr fontId="1"/>
  </si>
  <si>
    <t>内容等は要相談できればと思います。</t>
    <rPh sb="0" eb="2">
      <t>ナイヨウ</t>
    </rPh>
    <rPh sb="2" eb="3">
      <t>トウ</t>
    </rPh>
    <rPh sb="4" eb="7">
      <t>ヨウソウダン</t>
    </rPh>
    <rPh sb="12" eb="13">
      <t>オモ</t>
    </rPh>
    <phoneticPr fontId="1"/>
  </si>
  <si>
    <t>アピラ</t>
    <phoneticPr fontId="1"/>
  </si>
  <si>
    <t>042-703-8718</t>
    <phoneticPr fontId="1"/>
  </si>
  <si>
    <t>緑区橋本3-19-20
NBKビル6階</t>
    <rPh sb="0" eb="2">
      <t>ミドリク</t>
    </rPh>
    <rPh sb="2" eb="4">
      <t>ハシモト</t>
    </rPh>
    <rPh sb="18" eb="19">
      <t>カイ</t>
    </rPh>
    <phoneticPr fontId="1"/>
  </si>
  <si>
    <t>非営利活動法人ありのまま舎</t>
    <rPh sb="0" eb="3">
      <t>ヒエイリ</t>
    </rPh>
    <rPh sb="3" eb="7">
      <t>カツドウホウジン</t>
    </rPh>
    <rPh sb="12" eb="13">
      <t>シャ</t>
    </rPh>
    <phoneticPr fontId="1"/>
  </si>
  <si>
    <t>緑区大島2331番地</t>
    <rPh sb="0" eb="2">
      <t>ミドリク</t>
    </rPh>
    <rPh sb="2" eb="4">
      <t>オオシマ</t>
    </rPh>
    <rPh sb="8" eb="10">
      <t>バンチ</t>
    </rPh>
    <phoneticPr fontId="1"/>
  </si>
  <si>
    <t>042-707-2371</t>
    <phoneticPr fontId="1"/>
  </si>
  <si>
    <t>（株）ビーネックスウィズ</t>
    <rPh sb="1" eb="2">
      <t>カブ</t>
    </rPh>
    <phoneticPr fontId="1"/>
  </si>
  <si>
    <t>運搬</t>
    <rPh sb="0" eb="2">
      <t>ウンパン</t>
    </rPh>
    <phoneticPr fontId="1"/>
  </si>
  <si>
    <t>生活介護</t>
    <rPh sb="0" eb="4">
      <t>セイカツカイゴ</t>
    </rPh>
    <phoneticPr fontId="1"/>
  </si>
  <si>
    <t>NPO法人さくら会</t>
    <rPh sb="3" eb="5">
      <t>ホウジン</t>
    </rPh>
    <rPh sb="8" eb="9">
      <t>カイ</t>
    </rPh>
    <phoneticPr fontId="1"/>
  </si>
  <si>
    <t>緑区二本松4-24-17</t>
    <rPh sb="0" eb="2">
      <t>ミドリク</t>
    </rPh>
    <rPh sb="2" eb="5">
      <t>ニホンマツ</t>
    </rPh>
    <phoneticPr fontId="1"/>
  </si>
  <si>
    <t>封入、シール貼り</t>
    <rPh sb="0" eb="2">
      <t>フウニュウ</t>
    </rPh>
    <rPh sb="6" eb="7">
      <t>ハ</t>
    </rPh>
    <phoneticPr fontId="1"/>
  </si>
  <si>
    <t>neokeikouen@tbf.t-com.ne.jp</t>
    <phoneticPr fontId="1"/>
  </si>
  <si>
    <t>納期、数量は応相談</t>
    <rPh sb="0" eb="2">
      <t>ノウキ</t>
    </rPh>
    <rPh sb="3" eb="5">
      <t>スウリョウ</t>
    </rPh>
    <rPh sb="6" eb="7">
      <t>オウ</t>
    </rPh>
    <rPh sb="7" eb="9">
      <t>ソウダン</t>
    </rPh>
    <phoneticPr fontId="1"/>
  </si>
  <si>
    <t>紙袋の作成（折り）等の軽作業</t>
    <rPh sb="0" eb="2">
      <t>カミブクロ</t>
    </rPh>
    <rPh sb="3" eb="5">
      <t>サクセイ</t>
    </rPh>
    <rPh sb="6" eb="7">
      <t>オ</t>
    </rPh>
    <rPh sb="9" eb="10">
      <t>トウ</t>
    </rPh>
    <rPh sb="11" eb="14">
      <t>ケイサギョウ</t>
    </rPh>
    <phoneticPr fontId="1"/>
  </si>
  <si>
    <t>NPO法人精神保健福祉を考える会
　すぺーす・あい</t>
    <rPh sb="3" eb="5">
      <t>ホウジン</t>
    </rPh>
    <rPh sb="5" eb="7">
      <t>セイシン</t>
    </rPh>
    <rPh sb="7" eb="11">
      <t>ホケンフクシ</t>
    </rPh>
    <rPh sb="12" eb="13">
      <t>カンガ</t>
    </rPh>
    <rPh sb="15" eb="16">
      <t>カイ</t>
    </rPh>
    <phoneticPr fontId="1"/>
  </si>
  <si>
    <t>単発の発注を希望します。</t>
    <rPh sb="0" eb="2">
      <t>タンパツ</t>
    </rPh>
    <rPh sb="3" eb="5">
      <t>ハッチュウ</t>
    </rPh>
    <rPh sb="6" eb="8">
      <t>キボウ</t>
    </rPh>
    <phoneticPr fontId="1"/>
  </si>
  <si>
    <t>緑区下九沢2617-1</t>
    <rPh sb="0" eb="2">
      <t>ミドリク</t>
    </rPh>
    <rPh sb="2" eb="5">
      <t>シモクザワ</t>
    </rPh>
    <phoneticPr fontId="1"/>
  </si>
  <si>
    <t>製造補助</t>
    <rPh sb="0" eb="2">
      <t>セイゾウ</t>
    </rPh>
    <rPh sb="2" eb="4">
      <t>ホジョ</t>
    </rPh>
    <phoneticPr fontId="1"/>
  </si>
  <si>
    <t>奥洲物産運輸株式会社</t>
    <rPh sb="0" eb="1">
      <t>オク</t>
    </rPh>
    <rPh sb="1" eb="2">
      <t>シュウ</t>
    </rPh>
    <rPh sb="2" eb="4">
      <t>ブッサン</t>
    </rPh>
    <rPh sb="4" eb="6">
      <t>ウンユ</t>
    </rPh>
    <rPh sb="6" eb="10">
      <t>カブシキガイシャ</t>
    </rPh>
    <phoneticPr fontId="1"/>
  </si>
  <si>
    <t>manaby相模原駅前事業所</t>
    <rPh sb="6" eb="9">
      <t>サガミハラ</t>
    </rPh>
    <rPh sb="9" eb="14">
      <t>エキマエジギョウショ</t>
    </rPh>
    <phoneticPr fontId="1"/>
  </si>
  <si>
    <t>中央区相模原２－１－７</t>
    <rPh sb="0" eb="3">
      <t>チュウオウク</t>
    </rPh>
    <rPh sb="3" eb="6">
      <t>サガミハラ</t>
    </rPh>
    <phoneticPr fontId="1"/>
  </si>
  <si>
    <t>ポートフォリオとして利用可能な案件</t>
    <rPh sb="10" eb="12">
      <t>リヨウ</t>
    </rPh>
    <rPh sb="12" eb="14">
      <t>カノウ</t>
    </rPh>
    <rPh sb="15" eb="17">
      <t>アンケン</t>
    </rPh>
    <phoneticPr fontId="1"/>
  </si>
  <si>
    <t>難易度の高い作業・ボリューム対応可能です。受注作業募集中です。</t>
    <rPh sb="0" eb="3">
      <t>ナンイド</t>
    </rPh>
    <rPh sb="4" eb="5">
      <t>タカ</t>
    </rPh>
    <rPh sb="6" eb="8">
      <t>サギョウ</t>
    </rPh>
    <rPh sb="14" eb="16">
      <t>タイオウ</t>
    </rPh>
    <rPh sb="16" eb="18">
      <t>カノウ</t>
    </rPh>
    <rPh sb="21" eb="23">
      <t>ジュチュウ</t>
    </rPh>
    <rPh sb="23" eb="25">
      <t>サギョウ</t>
    </rPh>
    <rPh sb="25" eb="28">
      <t>ボシュウチュウ</t>
    </rPh>
    <phoneticPr fontId="1"/>
  </si>
  <si>
    <t>宛名等のシール貼り</t>
    <rPh sb="0" eb="3">
      <t>アテナトウ</t>
    </rPh>
    <rPh sb="7" eb="8">
      <t>ハ</t>
    </rPh>
    <phoneticPr fontId="1"/>
  </si>
  <si>
    <t>各種袋詰め</t>
    <rPh sb="0" eb="2">
      <t>カクシュ</t>
    </rPh>
    <rPh sb="2" eb="3">
      <t>フクロ</t>
    </rPh>
    <rPh sb="3" eb="4">
      <t>ツ</t>
    </rPh>
    <phoneticPr fontId="1"/>
  </si>
  <si>
    <t>封入、シール貼り、梱包　等</t>
    <rPh sb="0" eb="2">
      <t>フウニュウ</t>
    </rPh>
    <rPh sb="6" eb="7">
      <t>ハ</t>
    </rPh>
    <rPh sb="9" eb="11">
      <t>コンポウ</t>
    </rPh>
    <rPh sb="12" eb="13">
      <t>トウ</t>
    </rPh>
    <phoneticPr fontId="1"/>
  </si>
  <si>
    <t>大きさや形状により価格・納期は異なります。</t>
    <rPh sb="5" eb="6">
      <t>ジョウ</t>
    </rPh>
    <rPh sb="9" eb="11">
      <t>カカク</t>
    </rPh>
    <rPh sb="12" eb="14">
      <t>ノウキ</t>
    </rPh>
    <rPh sb="15" eb="16">
      <t>コト</t>
    </rPh>
    <phoneticPr fontId="1"/>
  </si>
  <si>
    <t>検品、封入、シール貼り等</t>
    <rPh sb="0" eb="2">
      <t>ケンピン</t>
    </rPh>
    <rPh sb="3" eb="5">
      <t>フウニュウ</t>
    </rPh>
    <rPh sb="9" eb="10">
      <t>ハ</t>
    </rPh>
    <rPh sb="11" eb="12">
      <t>トウ</t>
    </rPh>
    <phoneticPr fontId="1"/>
  </si>
  <si>
    <t>㈱東京美生</t>
    <rPh sb="1" eb="5">
      <t>トウキョウビセイ</t>
    </rPh>
    <phoneticPr fontId="1"/>
  </si>
  <si>
    <t>中央区横山5-1-7</t>
    <rPh sb="0" eb="3">
      <t>チュウオウク</t>
    </rPh>
    <rPh sb="3" eb="5">
      <t>ヨコヤマ</t>
    </rPh>
    <phoneticPr fontId="1"/>
  </si>
  <si>
    <t>写真撮影</t>
    <rPh sb="0" eb="4">
      <t>シャシンサツエイ</t>
    </rPh>
    <phoneticPr fontId="1"/>
  </si>
  <si>
    <t>当社専属カメラマンと共に商品等の物品からイベント・パンフレットなどの写真撮影を致します。</t>
    <rPh sb="0" eb="2">
      <t>トウシャ</t>
    </rPh>
    <rPh sb="2" eb="4">
      <t>センゾク</t>
    </rPh>
    <rPh sb="10" eb="11">
      <t>トモ</t>
    </rPh>
    <rPh sb="12" eb="15">
      <t>ショウヒントウ</t>
    </rPh>
    <rPh sb="16" eb="18">
      <t>ブッピン</t>
    </rPh>
    <rPh sb="34" eb="36">
      <t>シャシン</t>
    </rPh>
    <rPh sb="36" eb="38">
      <t>サツエイ</t>
    </rPh>
    <rPh sb="39" eb="40">
      <t>イタ</t>
    </rPh>
    <phoneticPr fontId="1"/>
  </si>
  <si>
    <t>社会福祉法人
あすなろ会</t>
    <rPh sb="0" eb="6">
      <t>シャカイフクシホウジン</t>
    </rPh>
    <rPh sb="11" eb="12">
      <t>カイ</t>
    </rPh>
    <phoneticPr fontId="1"/>
  </si>
  <si>
    <t>ふれあい作業所</t>
    <rPh sb="4" eb="7">
      <t>サギョウショ</t>
    </rPh>
    <phoneticPr fontId="1"/>
  </si>
  <si>
    <t>封入数によって、価格を決めたい</t>
    <rPh sb="0" eb="2">
      <t>フウニュウ</t>
    </rPh>
    <rPh sb="2" eb="3">
      <t>カズ</t>
    </rPh>
    <rPh sb="8" eb="10">
      <t>カカク</t>
    </rPh>
    <rPh sb="11" eb="12">
      <t>キ</t>
    </rPh>
    <phoneticPr fontId="1"/>
  </si>
  <si>
    <t>事業所でのシール等印刷は、お引き受けできません</t>
    <rPh sb="0" eb="3">
      <t>ジギョウショ</t>
    </rPh>
    <rPh sb="8" eb="9">
      <t>トウ</t>
    </rPh>
    <rPh sb="9" eb="11">
      <t>インサツ</t>
    </rPh>
    <rPh sb="14" eb="15">
      <t>ヒ</t>
    </rPh>
    <rPh sb="16" eb="17">
      <t>ウ</t>
    </rPh>
    <phoneticPr fontId="1"/>
  </si>
  <si>
    <t>内容物の数によって納期が変動します</t>
    <rPh sb="0" eb="2">
      <t>ナイヨウ</t>
    </rPh>
    <rPh sb="2" eb="3">
      <t>ブツ</t>
    </rPh>
    <rPh sb="4" eb="5">
      <t>カズ</t>
    </rPh>
    <rPh sb="9" eb="11">
      <t>ノウキ</t>
    </rPh>
    <rPh sb="12" eb="14">
      <t>ヘンドウ</t>
    </rPh>
    <phoneticPr fontId="1"/>
  </si>
  <si>
    <t>大きさ、作業工程数に応じて納期が変動します</t>
    <rPh sb="0" eb="1">
      <t>オオ</t>
    </rPh>
    <rPh sb="4" eb="6">
      <t>サギョウ</t>
    </rPh>
    <rPh sb="6" eb="8">
      <t>コウテイ</t>
    </rPh>
    <rPh sb="8" eb="9">
      <t>スウ</t>
    </rPh>
    <rPh sb="10" eb="11">
      <t>オウ</t>
    </rPh>
    <rPh sb="13" eb="15">
      <t>ノウキ</t>
    </rPh>
    <rPh sb="16" eb="18">
      <t>ヘンドウ</t>
    </rPh>
    <phoneticPr fontId="1"/>
  </si>
  <si>
    <t>社会福祉法人
一乗会</t>
    <rPh sb="0" eb="2">
      <t>シャカイ</t>
    </rPh>
    <rPh sb="2" eb="4">
      <t>フクシ</t>
    </rPh>
    <rPh sb="4" eb="6">
      <t>ホウジン</t>
    </rPh>
    <rPh sb="7" eb="9">
      <t>イチジョウ</t>
    </rPh>
    <rPh sb="9" eb="10">
      <t>カイ</t>
    </rPh>
    <phoneticPr fontId="1"/>
  </si>
  <si>
    <t>商品によって量、価格、納期はご相談させてください。作業量や時期によっては受注出来ない場合があります。</t>
    <rPh sb="0" eb="2">
      <t>ショウヒン</t>
    </rPh>
    <rPh sb="6" eb="7">
      <t>リョウ</t>
    </rPh>
    <rPh sb="8" eb="10">
      <t>カカク</t>
    </rPh>
    <rPh sb="11" eb="13">
      <t>ノウキ</t>
    </rPh>
    <rPh sb="15" eb="17">
      <t>ソウダン</t>
    </rPh>
    <rPh sb="25" eb="27">
      <t>サギョウ</t>
    </rPh>
    <rPh sb="27" eb="28">
      <t>リョウ</t>
    </rPh>
    <rPh sb="29" eb="31">
      <t>ジキ</t>
    </rPh>
    <rPh sb="36" eb="38">
      <t>ジュチュウ</t>
    </rPh>
    <rPh sb="38" eb="40">
      <t>デキ</t>
    </rPh>
    <rPh sb="42" eb="44">
      <t>バアイ</t>
    </rPh>
    <phoneticPr fontId="1"/>
  </si>
  <si>
    <t>各種袋詰め、各種梱包</t>
    <rPh sb="0" eb="2">
      <t>カクシュ</t>
    </rPh>
    <rPh sb="2" eb="3">
      <t>フクロ</t>
    </rPh>
    <rPh sb="3" eb="4">
      <t>ツ</t>
    </rPh>
    <rPh sb="6" eb="8">
      <t>カクシュ</t>
    </rPh>
    <rPh sb="8" eb="10">
      <t>コンポウ</t>
    </rPh>
    <phoneticPr fontId="1"/>
  </si>
  <si>
    <t>商品によって量、価格、時期はご相談させてください。量や時期によっては受注出来ない場合があります。</t>
    <rPh sb="0" eb="2">
      <t>ショウヒン</t>
    </rPh>
    <rPh sb="6" eb="7">
      <t>リョウ</t>
    </rPh>
    <rPh sb="8" eb="10">
      <t>カカク</t>
    </rPh>
    <rPh sb="11" eb="13">
      <t>ジキ</t>
    </rPh>
    <rPh sb="15" eb="17">
      <t>ソウダン</t>
    </rPh>
    <rPh sb="25" eb="26">
      <t>リョウ</t>
    </rPh>
    <rPh sb="27" eb="29">
      <t>ジキ</t>
    </rPh>
    <rPh sb="34" eb="36">
      <t>ジュチュウ</t>
    </rPh>
    <rPh sb="36" eb="38">
      <t>デキ</t>
    </rPh>
    <rPh sb="40" eb="42">
      <t>バアイ</t>
    </rPh>
    <phoneticPr fontId="1"/>
  </si>
  <si>
    <t>緑区橋本6-1-6杉佐屋ビル1階</t>
    <rPh sb="0" eb="2">
      <t>ミドリク</t>
    </rPh>
    <rPh sb="2" eb="4">
      <t>ハシモト</t>
    </rPh>
    <rPh sb="9" eb="12">
      <t>スギサヤ</t>
    </rPh>
    <rPh sb="15" eb="16">
      <t>カイ</t>
    </rPh>
    <phoneticPr fontId="1"/>
  </si>
  <si>
    <t>橋本6丁目周辺は他のポスティングを行っていた為、可能</t>
    <rPh sb="0" eb="2">
      <t>ハシモト</t>
    </rPh>
    <rPh sb="3" eb="5">
      <t>チョウメ</t>
    </rPh>
    <rPh sb="5" eb="7">
      <t>シュウヘン</t>
    </rPh>
    <rPh sb="8" eb="9">
      <t>タ</t>
    </rPh>
    <rPh sb="17" eb="18">
      <t>オコナ</t>
    </rPh>
    <rPh sb="22" eb="23">
      <t>タメ</t>
    </rPh>
    <rPh sb="24" eb="26">
      <t>カノウ</t>
    </rPh>
    <phoneticPr fontId="1"/>
  </si>
  <si>
    <t>内職</t>
    <rPh sb="0" eb="2">
      <t>ナイショク</t>
    </rPh>
    <phoneticPr fontId="1"/>
  </si>
  <si>
    <t>色々な障害がある為、作業工程が簡単～難しいまである物が良い</t>
    <rPh sb="0" eb="2">
      <t>イロイロ</t>
    </rPh>
    <rPh sb="3" eb="5">
      <t>ショウガイ</t>
    </rPh>
    <rPh sb="8" eb="9">
      <t>タメ</t>
    </rPh>
    <rPh sb="10" eb="14">
      <t>サギョウコウテイ</t>
    </rPh>
    <rPh sb="15" eb="17">
      <t>カンタン</t>
    </rPh>
    <rPh sb="18" eb="19">
      <t>ムズカ</t>
    </rPh>
    <rPh sb="25" eb="26">
      <t>モノ</t>
    </rPh>
    <rPh sb="27" eb="28">
      <t>ヨ</t>
    </rPh>
    <phoneticPr fontId="1"/>
  </si>
  <si>
    <t>南区麻溝台3165</t>
    <rPh sb="0" eb="1">
      <t>ミナミ</t>
    </rPh>
    <rPh sb="1" eb="2">
      <t>ソウナン</t>
    </rPh>
    <rPh sb="2" eb="3">
      <t>アサ</t>
    </rPh>
    <rPh sb="3" eb="4">
      <t>ミゾ</t>
    </rPh>
    <rPh sb="4" eb="5">
      <t>ダイ</t>
    </rPh>
    <phoneticPr fontId="1"/>
  </si>
  <si>
    <t>作業量や時期によっては受注できない場合もあります。</t>
    <rPh sb="0" eb="2">
      <t>サギョウ</t>
    </rPh>
    <rPh sb="2" eb="3">
      <t>リョウ</t>
    </rPh>
    <rPh sb="4" eb="6">
      <t>ジキ</t>
    </rPh>
    <rPh sb="11" eb="13">
      <t>ジュチュウ</t>
    </rPh>
    <rPh sb="17" eb="19">
      <t>バアイ</t>
    </rPh>
    <phoneticPr fontId="1"/>
  </si>
  <si>
    <t>　宛名シール等の印刷はお引き受けできません。</t>
    <rPh sb="1" eb="3">
      <t>アテナ</t>
    </rPh>
    <rPh sb="6" eb="7">
      <t>トウ</t>
    </rPh>
    <rPh sb="8" eb="10">
      <t>インサツ</t>
    </rPh>
    <rPh sb="12" eb="13">
      <t>ヒ</t>
    </rPh>
    <rPh sb="14" eb="15">
      <t>ウ</t>
    </rPh>
    <phoneticPr fontId="1"/>
  </si>
  <si>
    <t>青空相模原</t>
    <rPh sb="0" eb="2">
      <t>アオゾラ</t>
    </rPh>
    <rPh sb="2" eb="5">
      <t>サガミハラ</t>
    </rPh>
    <phoneticPr fontId="1"/>
  </si>
  <si>
    <t>中央区相模原1-7-10　SSビル2F</t>
    <rPh sb="0" eb="3">
      <t>チュウオウク</t>
    </rPh>
    <rPh sb="3" eb="6">
      <t>サガミハラ</t>
    </rPh>
    <phoneticPr fontId="1"/>
  </si>
  <si>
    <t>時期により受注出来ない場合があります。</t>
    <rPh sb="0" eb="2">
      <t>ジキ</t>
    </rPh>
    <rPh sb="5" eb="7">
      <t>ジュチュウ</t>
    </rPh>
    <rPh sb="7" eb="9">
      <t>デキ</t>
    </rPh>
    <rPh sb="11" eb="13">
      <t>バアイ</t>
    </rPh>
    <phoneticPr fontId="1"/>
  </si>
  <si>
    <t>中央区青葉1－3－5</t>
    <rPh sb="0" eb="3">
      <t>チュウオウク</t>
    </rPh>
    <rPh sb="3" eb="5">
      <t>アオバ</t>
    </rPh>
    <phoneticPr fontId="1"/>
  </si>
  <si>
    <t>納期・価格は作業等によって見積もりします。</t>
    <rPh sb="0" eb="2">
      <t>ノウキ</t>
    </rPh>
    <rPh sb="3" eb="5">
      <t>カカク</t>
    </rPh>
    <rPh sb="6" eb="9">
      <t>サギョウトウ</t>
    </rPh>
    <rPh sb="13" eb="15">
      <t>ミツ</t>
    </rPh>
    <phoneticPr fontId="1"/>
  </si>
  <si>
    <t>各種袋詰め</t>
    <rPh sb="0" eb="2">
      <t>カクシュ</t>
    </rPh>
    <rPh sb="2" eb="4">
      <t>フクロヅ</t>
    </rPh>
    <phoneticPr fontId="1"/>
  </si>
  <si>
    <t>(株）陽だまり</t>
    <rPh sb="1" eb="2">
      <t>カブ</t>
    </rPh>
    <rPh sb="3" eb="4">
      <t>ヒ</t>
    </rPh>
    <phoneticPr fontId="1"/>
  </si>
  <si>
    <t>陽だまり第２作業所</t>
    <rPh sb="0" eb="1">
      <t>ヒ</t>
    </rPh>
    <rPh sb="4" eb="5">
      <t>ダイ</t>
    </rPh>
    <rPh sb="6" eb="9">
      <t>サギョウショ</t>
    </rPh>
    <phoneticPr fontId="1"/>
  </si>
  <si>
    <t>中央区星が丘4-9-2</t>
    <rPh sb="0" eb="4">
      <t>チュウオウクホシ</t>
    </rPh>
    <rPh sb="5" eb="6">
      <t>オカ</t>
    </rPh>
    <phoneticPr fontId="1"/>
  </si>
  <si>
    <t>作業内容によって、数量、納期要相談</t>
    <rPh sb="2" eb="4">
      <t>ナイヨウ</t>
    </rPh>
    <rPh sb="9" eb="11">
      <t>スウリョウ</t>
    </rPh>
    <rPh sb="12" eb="14">
      <t>ノウキ</t>
    </rPh>
    <rPh sb="14" eb="17">
      <t>ヨウソウダン</t>
    </rPh>
    <phoneticPr fontId="1"/>
  </si>
  <si>
    <t>ハッピーワーク</t>
    <phoneticPr fontId="1"/>
  </si>
  <si>
    <t>緑区原宿5-20-7</t>
    <rPh sb="0" eb="2">
      <t>ミドリク</t>
    </rPh>
    <rPh sb="2" eb="4">
      <t>ハラジュク</t>
    </rPh>
    <phoneticPr fontId="1"/>
  </si>
  <si>
    <t>ホームページURL</t>
    <phoneticPr fontId="1"/>
  </si>
  <si>
    <t>生活介護</t>
    <rPh sb="0" eb="2">
      <t>セイカツ</t>
    </rPh>
    <rPh sb="2" eb="4">
      <t>カイゴ</t>
    </rPh>
    <phoneticPr fontId="1"/>
  </si>
  <si>
    <t>042-754-8887</t>
    <phoneticPr fontId="1"/>
  </si>
  <si>
    <t>○</t>
    <phoneticPr fontId="1"/>
  </si>
  <si>
    <t>○</t>
    <phoneticPr fontId="1"/>
  </si>
  <si>
    <t>メンチカツ</t>
    <phoneticPr fontId="1"/>
  </si>
  <si>
    <t>042-705-3621</t>
    <phoneticPr fontId="1"/>
  </si>
  <si>
    <t>042-705-3625</t>
    <phoneticPr fontId="1"/>
  </si>
  <si>
    <t>配達は相模原市南区近隣が対象となります。
ご注文金額合計3000円以上より無料配送いたします。
ご注文は２営業日前までにお願いします。それ以降の場合は、数に限りがあるためご希望に添えないことがございます。</t>
    <phoneticPr fontId="1"/>
  </si>
  <si>
    <t>南区麻溝台3165</t>
    <rPh sb="0" eb="2">
      <t>ミナミク</t>
    </rPh>
    <rPh sb="2" eb="3">
      <t>アサ</t>
    </rPh>
    <rPh sb="3" eb="4">
      <t>ミゾ</t>
    </rPh>
    <rPh sb="4" eb="5">
      <t>ダイ</t>
    </rPh>
    <phoneticPr fontId="1"/>
  </si>
  <si>
    <t>社会福祉法人県央福祉会</t>
    <rPh sb="0" eb="6">
      <t>シャカイフクシホウジン</t>
    </rPh>
    <rPh sb="6" eb="11">
      <t>ケンオウフクシカイ</t>
    </rPh>
    <phoneticPr fontId="1"/>
  </si>
  <si>
    <t>042-777-1030</t>
    <phoneticPr fontId="1"/>
  </si>
  <si>
    <t>042-777-3444</t>
    <phoneticPr fontId="1"/>
  </si>
  <si>
    <t>jibokai@ca.wakwak.com</t>
    <phoneticPr fontId="1"/>
  </si>
  <si>
    <t>jibokai@ca.wakwak.com</t>
    <phoneticPr fontId="1"/>
  </si>
  <si>
    <t>042-861-6902</t>
    <phoneticPr fontId="1"/>
  </si>
  <si>
    <t>○</t>
    <phoneticPr fontId="1"/>
  </si>
  <si>
    <t>ネクサス</t>
    <phoneticPr fontId="1"/>
  </si>
  <si>
    <t>042-703-8850</t>
    <phoneticPr fontId="1"/>
  </si>
  <si>
    <t>042-703-8825</t>
    <phoneticPr fontId="1"/>
  </si>
  <si>
    <t>nexus@cfp-inc.jp</t>
    <phoneticPr fontId="1"/>
  </si>
  <si>
    <t>きらら</t>
    <phoneticPr fontId="1"/>
  </si>
  <si>
    <t>042-701-8050</t>
    <phoneticPr fontId="1"/>
  </si>
  <si>
    <t>042-701-8051</t>
    <phoneticPr fontId="1"/>
  </si>
  <si>
    <t>kirara.office@tomoni.or.jp</t>
    <phoneticPr fontId="1"/>
  </si>
  <si>
    <t>ノート</t>
    <phoneticPr fontId="1"/>
  </si>
  <si>
    <t>ハガキ</t>
    <phoneticPr fontId="1"/>
  </si>
  <si>
    <t>就労継続支援Ｂ型</t>
    <phoneticPr fontId="12"/>
  </si>
  <si>
    <t>プリントショップピコ</t>
    <phoneticPr fontId="1"/>
  </si>
  <si>
    <t>中央</t>
    <phoneticPr fontId="1"/>
  </si>
  <si>
    <t>中央区陽光台2-5-6</t>
    <phoneticPr fontId="1"/>
  </si>
  <si>
    <t>042-786-0360</t>
    <phoneticPr fontId="1"/>
  </si>
  <si>
    <t>042-786-0856</t>
    <phoneticPr fontId="1"/>
  </si>
  <si>
    <t>pico-sksb@cd.wakwak.com</t>
    <phoneticPr fontId="1"/>
  </si>
  <si>
    <t>内容により受注の可否や納期など異なります。詳細はお問い合わせください。</t>
    <phoneticPr fontId="1"/>
  </si>
  <si>
    <t>緑</t>
    <phoneticPr fontId="1"/>
  </si>
  <si>
    <t>042-711-8131</t>
    <phoneticPr fontId="1"/>
  </si>
  <si>
    <t>nanahoshi7doen@gmail.com</t>
    <phoneticPr fontId="1"/>
  </si>
  <si>
    <t>○</t>
    <phoneticPr fontId="1"/>
  </si>
  <si>
    <t>nanahoshi7doen@gmail.com</t>
    <phoneticPr fontId="1"/>
  </si>
  <si>
    <t>nanahoshi7doen@gmail.com</t>
    <phoneticPr fontId="1"/>
  </si>
  <si>
    <t>042-752-1563</t>
    <phoneticPr fontId="1"/>
  </si>
  <si>
    <t>特例子会社</t>
    <rPh sb="0" eb="2">
      <t>トクレイ</t>
    </rPh>
    <rPh sb="2" eb="5">
      <t>コガイシャ</t>
    </rPh>
    <phoneticPr fontId="12"/>
  </si>
  <si>
    <t>（株）ビーネックスウィズ</t>
    <phoneticPr fontId="1"/>
  </si>
  <si>
    <t>フラワーアレンジメント</t>
    <phoneticPr fontId="1"/>
  </si>
  <si>
    <t>046-240-1644</t>
    <phoneticPr fontId="1"/>
  </si>
  <si>
    <t>046-240-1645</t>
    <phoneticPr fontId="1"/>
  </si>
  <si>
    <t>info@s-m-l.co.jp</t>
    <phoneticPr fontId="1"/>
  </si>
  <si>
    <t>042-851-3147</t>
    <phoneticPr fontId="1"/>
  </si>
  <si>
    <t>kamimizo@raintree-nls.com</t>
    <phoneticPr fontId="1"/>
  </si>
  <si>
    <t>キーホルダー</t>
    <phoneticPr fontId="1"/>
  </si>
  <si>
    <t>042-851-3448</t>
    <phoneticPr fontId="1"/>
  </si>
  <si>
    <t>042-711-8377</t>
    <phoneticPr fontId="1"/>
  </si>
  <si>
    <t>042-778-3180</t>
    <phoneticPr fontId="1"/>
  </si>
  <si>
    <t>fleur.manager@tomoni.or.jp</t>
    <phoneticPr fontId="1"/>
  </si>
  <si>
    <t>keyaki-1@s8.dion.ne.jp</t>
    <phoneticPr fontId="1"/>
  </si>
  <si>
    <t>中央区相模原6丁目</t>
    <rPh sb="0" eb="3">
      <t>チュウオウク</t>
    </rPh>
    <rPh sb="3" eb="6">
      <t>サガミハラ</t>
    </rPh>
    <rPh sb="7" eb="9">
      <t>チョウメ</t>
    </rPh>
    <phoneticPr fontId="1"/>
  </si>
  <si>
    <t>中央区東淵野辺5-18-24</t>
    <phoneticPr fontId="1"/>
  </si>
  <si>
    <t>ステンシルふきん
ステンシルてぬぐい</t>
    <phoneticPr fontId="1"/>
  </si>
  <si>
    <t>○</t>
    <phoneticPr fontId="1"/>
  </si>
  <si>
    <t>050-1096-1849</t>
    <phoneticPr fontId="1"/>
  </si>
  <si>
    <t>ホームページURL</t>
    <phoneticPr fontId="1"/>
  </si>
  <si>
    <t>042-754-6803</t>
    <phoneticPr fontId="1"/>
  </si>
  <si>
    <t>terute@fukushimura.or.jp</t>
    <phoneticPr fontId="1"/>
  </si>
  <si>
    <t>042-758-2121</t>
    <phoneticPr fontId="1"/>
  </si>
  <si>
    <t>shibuya.m@sagamihara-shafuku.or.jp</t>
    <phoneticPr fontId="1"/>
  </si>
  <si>
    <t>042-794-9301</t>
    <phoneticPr fontId="1"/>
  </si>
  <si>
    <t>（株）ビーネックスウィズ</t>
    <phoneticPr fontId="1"/>
  </si>
  <si>
    <t>BASEONE</t>
    <phoneticPr fontId="1"/>
  </si>
  <si>
    <t>042-861-6900</t>
    <phoneticPr fontId="1"/>
  </si>
  <si>
    <t>042-861-6902</t>
    <phoneticPr fontId="1"/>
  </si>
  <si>
    <t>masanori.byakuno@benext.ip</t>
    <phoneticPr fontId="1"/>
  </si>
  <si>
    <t>カレンダー</t>
    <phoneticPr fontId="1"/>
  </si>
  <si>
    <t>kirara.office@tomoni.or.jp</t>
    <phoneticPr fontId="1"/>
  </si>
  <si>
    <t>プリントショップピコ</t>
    <phoneticPr fontId="1"/>
  </si>
  <si>
    <t>名刺</t>
    <phoneticPr fontId="1"/>
  </si>
  <si>
    <t>ami@luck.or.jp</t>
    <phoneticPr fontId="1"/>
  </si>
  <si>
    <t>042-758-7070</t>
    <phoneticPr fontId="1"/>
  </si>
  <si>
    <t>s-raimu@nifty.com</t>
    <phoneticPr fontId="1"/>
  </si>
  <si>
    <t>ハーブティー</t>
    <phoneticPr fontId="1"/>
  </si>
  <si>
    <t>所在地</t>
    <phoneticPr fontId="1"/>
  </si>
  <si>
    <t>042-711-8132</t>
    <phoneticPr fontId="1"/>
  </si>
  <si>
    <t>042-752-8266</t>
    <phoneticPr fontId="1"/>
  </si>
  <si>
    <t>042-719-1500</t>
    <phoneticPr fontId="1"/>
  </si>
  <si>
    <t>info@npokikori.com</t>
    <phoneticPr fontId="1"/>
  </si>
  <si>
    <t>042-851-3147</t>
    <phoneticPr fontId="1"/>
  </si>
  <si>
    <t>042-730-6750</t>
    <phoneticPr fontId="1"/>
  </si>
  <si>
    <t>042-730-5316</t>
    <phoneticPr fontId="1"/>
  </si>
  <si>
    <t>s004ai-kanagawa@living-platform.com</t>
    <phoneticPr fontId="1"/>
  </si>
  <si>
    <t>アクリルたわし</t>
    <phoneticPr fontId="1"/>
  </si>
  <si>
    <t>042-730-6750</t>
    <phoneticPr fontId="1"/>
  </si>
  <si>
    <t>s004ai-kanagawa@living-platform.com</t>
    <phoneticPr fontId="1"/>
  </si>
  <si>
    <t>080
5018-3283</t>
    <phoneticPr fontId="1"/>
  </si>
  <si>
    <t>042-851-3448</t>
    <phoneticPr fontId="1"/>
  </si>
  <si>
    <t>skettonishimon
@gmail.com</t>
    <phoneticPr fontId="1"/>
  </si>
  <si>
    <t>ふるーる</t>
    <phoneticPr fontId="1"/>
  </si>
  <si>
    <t>オリジナルビーズ
・レジン製品</t>
    <phoneticPr fontId="1"/>
  </si>
  <si>
    <t>042-750-7222</t>
    <phoneticPr fontId="1"/>
  </si>
  <si>
    <t>イヤリング・ピアス</t>
    <phoneticPr fontId="1"/>
  </si>
  <si>
    <t>ベルギーワッフル</t>
    <phoneticPr fontId="1"/>
  </si>
  <si>
    <t>kamimizo@raintree-nls.com</t>
    <phoneticPr fontId="1"/>
  </si>
  <si>
    <t>○</t>
    <phoneticPr fontId="1"/>
  </si>
  <si>
    <t>中央区相模原3-1-10JLBグランエクリュ相模原駅前2A</t>
    <rPh sb="0" eb="3">
      <t>チュウオウク</t>
    </rPh>
    <rPh sb="3" eb="6">
      <t>サガミハラ</t>
    </rPh>
    <rPh sb="22" eb="27">
      <t>サガミハラエキマエ</t>
    </rPh>
    <phoneticPr fontId="1"/>
  </si>
  <si>
    <t>中央区上溝1249-1</t>
    <rPh sb="0" eb="3">
      <t>チュウオウク</t>
    </rPh>
    <rPh sb="3" eb="5">
      <t>カミミゾ</t>
    </rPh>
    <phoneticPr fontId="1"/>
  </si>
  <si>
    <t>相模原市内の
学生服リサイクル</t>
    <rPh sb="0" eb="4">
      <t>サガミハラシ</t>
    </rPh>
    <rPh sb="4" eb="5">
      <t>ナイ</t>
    </rPh>
    <rPh sb="7" eb="10">
      <t>ガクセイフク</t>
    </rPh>
    <phoneticPr fontId="1"/>
  </si>
  <si>
    <t>スマイルライフ
株式会社</t>
    <rPh sb="8" eb="12">
      <t>カブシキガイシャ</t>
    </rPh>
    <phoneticPr fontId="1"/>
  </si>
  <si>
    <t>メールアドレス</t>
    <phoneticPr fontId="2"/>
  </si>
  <si>
    <t>就労移行支援</t>
    <rPh sb="0" eb="2">
      <t>シュウロウ</t>
    </rPh>
    <rPh sb="2" eb="4">
      <t>イコウ</t>
    </rPh>
    <rPh sb="4" eb="6">
      <t>シエン</t>
    </rPh>
    <phoneticPr fontId="1"/>
  </si>
  <si>
    <t>042-711-7631</t>
    <phoneticPr fontId="1"/>
  </si>
  <si>
    <t>sagamihara@cfp-inc.jp</t>
    <phoneticPr fontId="1"/>
  </si>
  <si>
    <t>特定非営利活動法人グループピコ</t>
    <phoneticPr fontId="1"/>
  </si>
  <si>
    <t>中央</t>
    <phoneticPr fontId="1"/>
  </si>
  <si>
    <t>【役務】印刷</t>
    <phoneticPr fontId="1"/>
  </si>
  <si>
    <t>042-703-1458</t>
    <phoneticPr fontId="1"/>
  </si>
  <si>
    <t>042-703-8557</t>
    <phoneticPr fontId="1"/>
  </si>
  <si>
    <t>info-ts@cfp-inc.jp</t>
    <phoneticPr fontId="1"/>
  </si>
  <si>
    <t>コネクト</t>
    <phoneticPr fontId="1"/>
  </si>
  <si>
    <t>042ｰ707ｰ1358</t>
    <phoneticPr fontId="1"/>
  </si>
  <si>
    <t>042ｰ707ｰ1359</t>
    <phoneticPr fontId="1"/>
  </si>
  <si>
    <t>ohana.bgata@gmail.com</t>
    <phoneticPr fontId="1"/>
  </si>
  <si>
    <t>中央区陽光台2-5-6</t>
    <phoneticPr fontId="1"/>
  </si>
  <si>
    <t>042-786-0360</t>
    <phoneticPr fontId="1"/>
  </si>
  <si>
    <t>042-786-0856</t>
    <phoneticPr fontId="1"/>
  </si>
  <si>
    <t>チラシ、冊子等</t>
    <phoneticPr fontId="1"/>
  </si>
  <si>
    <t>ここのわ
古淵事業所</t>
    <phoneticPr fontId="1"/>
  </si>
  <si>
    <t>プリントショップピコ</t>
    <phoneticPr fontId="1"/>
  </si>
  <si>
    <t>レインツリー
淵野辺事業所</t>
    <phoneticPr fontId="1"/>
  </si>
  <si>
    <t>特定非営利活動法人
レモンタイム</t>
    <rPh sb="0" eb="2">
      <t>トクテイ</t>
    </rPh>
    <rPh sb="2" eb="5">
      <t>ヒエイリ</t>
    </rPh>
    <rPh sb="5" eb="7">
      <t>カツドウ</t>
    </rPh>
    <rPh sb="7" eb="9">
      <t>ホウジン</t>
    </rPh>
    <phoneticPr fontId="1"/>
  </si>
  <si>
    <t>社会福祉法人恩賜財団
神奈川県同胞援護会</t>
    <rPh sb="0" eb="2">
      <t>シャカイ</t>
    </rPh>
    <rPh sb="2" eb="4">
      <t>フクシ</t>
    </rPh>
    <rPh sb="4" eb="6">
      <t>ホウジン</t>
    </rPh>
    <rPh sb="6" eb="8">
      <t>オンシ</t>
    </rPh>
    <rPh sb="8" eb="10">
      <t>ザイダン</t>
    </rPh>
    <rPh sb="11" eb="15">
      <t>カナガワケン</t>
    </rPh>
    <rPh sb="15" eb="17">
      <t>ドウホウ</t>
    </rPh>
    <rPh sb="17" eb="20">
      <t>エンゴカイ</t>
    </rPh>
    <phoneticPr fontId="1"/>
  </si>
  <si>
    <t>株式会社ナチュラル
ライフサポート</t>
    <phoneticPr fontId="1"/>
  </si>
  <si>
    <t>メールアドレス</t>
    <phoneticPr fontId="2"/>
  </si>
  <si>
    <t>080-5018-3283</t>
    <phoneticPr fontId="1"/>
  </si>
  <si>
    <t>ホームページURL</t>
    <phoneticPr fontId="1"/>
  </si>
  <si>
    <t>すけっと
ｎｉｓｈｉｍｏｎ</t>
    <phoneticPr fontId="1"/>
  </si>
  <si>
    <t>042-705-9310</t>
    <phoneticPr fontId="1"/>
  </si>
  <si>
    <t>042-705-9312</t>
    <phoneticPr fontId="1"/>
  </si>
  <si>
    <t>株式会社ナチュラルライフサポート</t>
    <phoneticPr fontId="1"/>
  </si>
  <si>
    <t>レインツリー淵野辺事業所</t>
    <phoneticPr fontId="1"/>
  </si>
  <si>
    <t>042-851-3116</t>
    <phoneticPr fontId="1"/>
  </si>
  <si>
    <t>042-851-3129</t>
    <phoneticPr fontId="1"/>
  </si>
  <si>
    <t>fuchinobe@raintree-nls.com</t>
    <phoneticPr fontId="1"/>
  </si>
  <si>
    <t>ガーデニング</t>
    <phoneticPr fontId="1"/>
  </si>
  <si>
    <t>受注作業募集中です</t>
    <phoneticPr fontId="1"/>
  </si>
  <si>
    <t>中央区東淵野辺5-18-24</t>
    <phoneticPr fontId="1"/>
  </si>
  <si>
    <t>あみ</t>
    <phoneticPr fontId="1"/>
  </si>
  <si>
    <t>メールアドレス</t>
    <phoneticPr fontId="2"/>
  </si>
  <si>
    <t>042-711-8131</t>
    <phoneticPr fontId="1"/>
  </si>
  <si>
    <t>042-711-8132</t>
    <phoneticPr fontId="1"/>
  </si>
  <si>
    <t>nanahoshi7doen@gmail.com</t>
    <phoneticPr fontId="1"/>
  </si>
  <si>
    <t>042-703-6804</t>
    <phoneticPr fontId="1"/>
  </si>
  <si>
    <t>042-703-6804</t>
    <phoneticPr fontId="1"/>
  </si>
  <si>
    <t>porte301@star2.gmobb.jp</t>
    <phoneticPr fontId="1"/>
  </si>
  <si>
    <t>【役務】その他の役務</t>
    <phoneticPr fontId="1"/>
  </si>
  <si>
    <t>緑区橋本5-13-3
ラーバン橋本1階</t>
    <rPh sb="0" eb="2">
      <t>ミドリク</t>
    </rPh>
    <rPh sb="2" eb="4">
      <t>ハシモト</t>
    </rPh>
    <rPh sb="15" eb="17">
      <t>ハシモト</t>
    </rPh>
    <rPh sb="18" eb="19">
      <t>カイ</t>
    </rPh>
    <phoneticPr fontId="1"/>
  </si>
  <si>
    <t>緑区橋本6-27-2
　第一間瀨びり301号</t>
    <rPh sb="0" eb="2">
      <t>ミドリク</t>
    </rPh>
    <rPh sb="2" eb="4">
      <t>ハシモト</t>
    </rPh>
    <rPh sb="12" eb="16">
      <t>ダイイチマセ</t>
    </rPh>
    <rPh sb="21" eb="22">
      <t>ゴウ</t>
    </rPh>
    <phoneticPr fontId="1"/>
  </si>
  <si>
    <t>緑区大島1626-1</t>
    <rPh sb="0" eb="2">
      <t>ミドリク</t>
    </rPh>
    <rPh sb="2" eb="4">
      <t>オオシマ</t>
    </rPh>
    <phoneticPr fontId="1"/>
  </si>
  <si>
    <t>郵送物、文書の封入
、印刷物折り、発送</t>
    <rPh sb="0" eb="2">
      <t>ユウソウ</t>
    </rPh>
    <rPh sb="2" eb="3">
      <t>ブツ</t>
    </rPh>
    <rPh sb="4" eb="6">
      <t>ブンショ</t>
    </rPh>
    <rPh sb="7" eb="9">
      <t>フウニュウ</t>
    </rPh>
    <rPh sb="11" eb="14">
      <t>インサツブツ</t>
    </rPh>
    <rPh sb="14" eb="15">
      <t>オ</t>
    </rPh>
    <rPh sb="17" eb="19">
      <t>ハッソウ</t>
    </rPh>
    <phoneticPr fontId="1"/>
  </si>
  <si>
    <t>自動車部品等の
ラベル貼り、封入作業</t>
    <rPh sb="0" eb="3">
      <t>ジドウシャ</t>
    </rPh>
    <rPh sb="3" eb="5">
      <t>ブヒン</t>
    </rPh>
    <rPh sb="5" eb="6">
      <t>トウ</t>
    </rPh>
    <rPh sb="11" eb="12">
      <t>ハ</t>
    </rPh>
    <rPh sb="14" eb="16">
      <t>フウニュウ</t>
    </rPh>
    <rPh sb="16" eb="18">
      <t>サギョウ</t>
    </rPh>
    <phoneticPr fontId="1"/>
  </si>
  <si>
    <t>042-851-5350</t>
    <phoneticPr fontId="1"/>
  </si>
  <si>
    <t>042-851-5351</t>
    <phoneticPr fontId="1"/>
  </si>
  <si>
    <t>ykoubou2@seagreen.ocn.ne.jp</t>
    <phoneticPr fontId="1"/>
  </si>
  <si>
    <t>作業量や時期によって受注できない場合もあります。</t>
    <phoneticPr fontId="1"/>
  </si>
  <si>
    <t>マイトリー</t>
    <phoneticPr fontId="1"/>
  </si>
  <si>
    <t>042-768-7418</t>
    <phoneticPr fontId="1"/>
  </si>
  <si>
    <t>042-768-7419</t>
    <phoneticPr fontId="1"/>
  </si>
  <si>
    <t>maitri@pony.ocn.ne.jp</t>
    <phoneticPr fontId="1"/>
  </si>
  <si>
    <t>封入、シール貼り、各種袋詰め、梱包、</t>
    <phoneticPr fontId="1"/>
  </si>
  <si>
    <t>042-760-7115</t>
    <phoneticPr fontId="1"/>
  </si>
  <si>
    <t>ykoubou@pastel.ocn.ne.jp</t>
    <phoneticPr fontId="1"/>
  </si>
  <si>
    <t>042-760-1033</t>
    <phoneticPr fontId="1"/>
  </si>
  <si>
    <t>042-703-8720</t>
    <phoneticPr fontId="1"/>
  </si>
  <si>
    <t>secretariat@cfp-inc.jp</t>
    <phoneticPr fontId="1"/>
  </si>
  <si>
    <t>042-707-2311</t>
    <phoneticPr fontId="1"/>
  </si>
  <si>
    <t>arinomamasha1@arinomamasha.or.jp</t>
    <phoneticPr fontId="1"/>
  </si>
  <si>
    <t>arinomamasha1@arinomamasha.or.jp</t>
    <phoneticPr fontId="1"/>
  </si>
  <si>
    <t>数量や稼働状況により受注できない場合もあります</t>
    <phoneticPr fontId="1"/>
  </si>
  <si>
    <t>ポスティング</t>
    <phoneticPr fontId="1"/>
  </si>
  <si>
    <t>（特非）NEO</t>
    <rPh sb="1" eb="2">
      <t>トク</t>
    </rPh>
    <rPh sb="2" eb="3">
      <t>ヒ</t>
    </rPh>
    <phoneticPr fontId="1"/>
  </si>
  <si>
    <t>恵光園</t>
    <rPh sb="0" eb="1">
      <t>ケイ</t>
    </rPh>
    <rPh sb="1" eb="2">
      <t>コウ</t>
    </rPh>
    <rPh sb="2" eb="3">
      <t>エン</t>
    </rPh>
    <phoneticPr fontId="1"/>
  </si>
  <si>
    <t>中央区東淵野辺3-8-10</t>
    <rPh sb="3" eb="7">
      <t>ヒガシフチノベ</t>
    </rPh>
    <phoneticPr fontId="1"/>
  </si>
  <si>
    <t>緑区原宿5-20-7</t>
    <phoneticPr fontId="1"/>
  </si>
  <si>
    <t>042-782-9130</t>
    <phoneticPr fontId="1"/>
  </si>
  <si>
    <t>042-851-2881</t>
    <phoneticPr fontId="1"/>
  </si>
  <si>
    <t>tsukushino-ie@tbi.t-com.ne.jp</t>
    <phoneticPr fontId="1"/>
  </si>
  <si>
    <t>宛名シール等の印刷はお引受けできません</t>
    <phoneticPr fontId="1"/>
  </si>
  <si>
    <t>042-779-0045</t>
    <phoneticPr fontId="1"/>
  </si>
  <si>
    <t>space-i@soleil.ocn.ne.jp</t>
    <phoneticPr fontId="1"/>
  </si>
  <si>
    <t>skettonishimon
@gmail.com</t>
    <phoneticPr fontId="1"/>
  </si>
  <si>
    <t>042-707-1149</t>
    <phoneticPr fontId="1"/>
  </si>
  <si>
    <t>042-707-1159</t>
    <phoneticPr fontId="1"/>
  </si>
  <si>
    <t>sagamihara@manaby.co.jp</t>
    <phoneticPr fontId="1"/>
  </si>
  <si>
    <t>ココラボシア</t>
    <phoneticPr fontId="1"/>
  </si>
  <si>
    <t>042-705-9310</t>
    <phoneticPr fontId="1"/>
  </si>
  <si>
    <t>042-705-9312</t>
    <phoneticPr fontId="1"/>
  </si>
  <si>
    <t>cocolabosia@exeojapan.co.jp</t>
    <phoneticPr fontId="1"/>
  </si>
  <si>
    <t>（特非）車椅子の会
サイレントフット</t>
    <rPh sb="1" eb="2">
      <t>トク</t>
    </rPh>
    <rPh sb="2" eb="3">
      <t>ヒ</t>
    </rPh>
    <rPh sb="4" eb="7">
      <t>クルマイス</t>
    </rPh>
    <rPh sb="8" eb="9">
      <t>カイ</t>
    </rPh>
    <phoneticPr fontId="1"/>
  </si>
  <si>
    <t>サイレントフット</t>
    <phoneticPr fontId="1"/>
  </si>
  <si>
    <t>042-707-1291</t>
    <phoneticPr fontId="1"/>
  </si>
  <si>
    <t>042-707-1295</t>
    <phoneticPr fontId="1"/>
  </si>
  <si>
    <t>info@silentfoot.com</t>
    <phoneticPr fontId="1"/>
  </si>
  <si>
    <t>042-779-8858</t>
    <phoneticPr fontId="1"/>
  </si>
  <si>
    <t>042-779-8860</t>
    <phoneticPr fontId="1"/>
  </si>
  <si>
    <t>hashimoto@t-shane.com</t>
    <phoneticPr fontId="1"/>
  </si>
  <si>
    <t>042-768-8208</t>
    <phoneticPr fontId="1"/>
  </si>
  <si>
    <t>042-768-8209</t>
    <phoneticPr fontId="1"/>
  </si>
  <si>
    <t>sakuramapuru@yahoo.co.jp</t>
    <phoneticPr fontId="1"/>
  </si>
  <si>
    <t>宛名等のシール貼り</t>
    <rPh sb="0" eb="2">
      <t>アテナ</t>
    </rPh>
    <phoneticPr fontId="1"/>
  </si>
  <si>
    <t>042-773-2090</t>
    <phoneticPr fontId="1"/>
  </si>
  <si>
    <t>welfare@asunarokai.gr.jp</t>
    <phoneticPr fontId="1"/>
  </si>
  <si>
    <t>ワークショップ・SUN</t>
    <phoneticPr fontId="1"/>
  </si>
  <si>
    <t>042-779-8909</t>
    <phoneticPr fontId="1"/>
  </si>
  <si>
    <t>042-771-7193</t>
    <phoneticPr fontId="1"/>
  </si>
  <si>
    <t>suzu08@suzuran.or.jp</t>
    <phoneticPr fontId="1"/>
  </si>
  <si>
    <t>封入、シール貼り、各種袋詰め、梱包</t>
    <phoneticPr fontId="1"/>
  </si>
  <si>
    <t>パンサ</t>
    <phoneticPr fontId="1"/>
  </si>
  <si>
    <t>042-713-1223</t>
    <phoneticPr fontId="1"/>
  </si>
  <si>
    <t>042-713-1224</t>
    <phoneticPr fontId="1"/>
  </si>
  <si>
    <t>panza@
ark.ocn.ne.jp</t>
    <phoneticPr fontId="1"/>
  </si>
  <si>
    <t>042-779-6061</t>
    <phoneticPr fontId="1"/>
  </si>
  <si>
    <t>042-703-5310</t>
    <phoneticPr fontId="1"/>
  </si>
  <si>
    <t>info-h@cfp-inc.jp</t>
    <phoneticPr fontId="1"/>
  </si>
  <si>
    <t>042-711-7632</t>
    <phoneticPr fontId="1"/>
  </si>
  <si>
    <t>ピアニン横山公園</t>
    <rPh sb="4" eb="6">
      <t>ヨコヤマ</t>
    </rPh>
    <rPh sb="6" eb="8">
      <t>コウエン</t>
    </rPh>
    <phoneticPr fontId="1"/>
  </si>
  <si>
    <t>042-851-3448</t>
    <phoneticPr fontId="1"/>
  </si>
  <si>
    <t>042-758-2121</t>
    <phoneticPr fontId="1"/>
  </si>
  <si>
    <t>042-758-7070</t>
    <phoneticPr fontId="1"/>
  </si>
  <si>
    <t>shibuya.m@sagamihara-shafuku.or.jp</t>
    <phoneticPr fontId="1"/>
  </si>
  <si>
    <t>042-703-8825</t>
    <phoneticPr fontId="1"/>
  </si>
  <si>
    <t>042-758-2121</t>
    <phoneticPr fontId="1"/>
  </si>
  <si>
    <t>042-758-7070</t>
    <phoneticPr fontId="1"/>
  </si>
  <si>
    <t>shibuya.m@sagamihara-shafuku.or.jp</t>
    <phoneticPr fontId="1"/>
  </si>
  <si>
    <t>㈱ナチュラル
ライフサポート</t>
    <phoneticPr fontId="1"/>
  </si>
  <si>
    <t>042-851-3547</t>
    <phoneticPr fontId="1"/>
  </si>
  <si>
    <t>042-851-3147</t>
    <phoneticPr fontId="1"/>
  </si>
  <si>
    <t>ホームページURL</t>
    <phoneticPr fontId="1"/>
  </si>
  <si>
    <t>046-240-1644</t>
    <phoneticPr fontId="1"/>
  </si>
  <si>
    <t>042-851-3547</t>
    <phoneticPr fontId="1"/>
  </si>
  <si>
    <t>042-744-3241</t>
    <phoneticPr fontId="1"/>
  </si>
  <si>
    <t>remontime@jcom.home.ne.jp</t>
    <phoneticPr fontId="1"/>
  </si>
  <si>
    <t>色の希望など応相談</t>
    <rPh sb="6" eb="9">
      <t>オウソウダン</t>
    </rPh>
    <phoneticPr fontId="12"/>
  </si>
  <si>
    <t>042-780-0740</t>
    <phoneticPr fontId="12"/>
  </si>
  <si>
    <t>takenoko@bz04.plala.or.jp</t>
    <phoneticPr fontId="12"/>
  </si>
  <si>
    <t>〇</t>
    <phoneticPr fontId="12"/>
  </si>
  <si>
    <t>大きさやデザインが異なります。</t>
    <phoneticPr fontId="12"/>
  </si>
  <si>
    <t>柄や大きさが異なります。</t>
    <phoneticPr fontId="12"/>
  </si>
  <si>
    <t>柄や大きさが異なります。</t>
    <phoneticPr fontId="12"/>
  </si>
  <si>
    <t>○</t>
    <phoneticPr fontId="12"/>
  </si>
  <si>
    <t>042-780-1841</t>
    <phoneticPr fontId="12"/>
  </si>
  <si>
    <t>刺し子ふきん</t>
    <phoneticPr fontId="12"/>
  </si>
  <si>
    <t>ここのわ
古淵事業所</t>
    <phoneticPr fontId="1"/>
  </si>
  <si>
    <t>(株)アンスタイル</t>
    <rPh sb="0" eb="3">
      <t>カブ</t>
    </rPh>
    <phoneticPr fontId="12"/>
  </si>
  <si>
    <t>042-715-4855</t>
    <phoneticPr fontId="1"/>
  </si>
  <si>
    <t>nanahoshi7doen@gmail.com</t>
    <phoneticPr fontId="1"/>
  </si>
  <si>
    <t>ぽるて</t>
    <phoneticPr fontId="1"/>
  </si>
  <si>
    <t>紙袋の折り</t>
    <phoneticPr fontId="1"/>
  </si>
  <si>
    <t>042-703-8557</t>
    <phoneticPr fontId="1"/>
  </si>
  <si>
    <t>info-ts@cfp-inc.jp</t>
    <phoneticPr fontId="1"/>
  </si>
  <si>
    <t>地域活動支援センター</t>
    <rPh sb="0" eb="2">
      <t>チイキ</t>
    </rPh>
    <rPh sb="2" eb="4">
      <t>カツドウ</t>
    </rPh>
    <rPh sb="4" eb="6">
      <t>シエン</t>
    </rPh>
    <phoneticPr fontId="1"/>
  </si>
  <si>
    <t>080-5018-3283</t>
    <phoneticPr fontId="1"/>
  </si>
  <si>
    <t>042-703-4480</t>
    <phoneticPr fontId="1"/>
  </si>
  <si>
    <t>kawasemi260601@etude.ocn.ne.jp</t>
    <phoneticPr fontId="1"/>
  </si>
  <si>
    <t>リッチフィールド</t>
    <phoneticPr fontId="1"/>
  </si>
  <si>
    <t>042-759-6702</t>
    <phoneticPr fontId="1"/>
  </si>
  <si>
    <t>aobabudouen@jcom.home.ne.jp</t>
    <phoneticPr fontId="1"/>
  </si>
  <si>
    <t>グリーンハウス</t>
    <phoneticPr fontId="1"/>
  </si>
  <si>
    <t>042-749-8881</t>
    <phoneticPr fontId="1"/>
  </si>
  <si>
    <t>042-749-8808</t>
    <phoneticPr fontId="1"/>
  </si>
  <si>
    <t>saitoh-k@suzuran.or.jp
suzuran19@suzuran.or.jp</t>
    <phoneticPr fontId="1"/>
  </si>
  <si>
    <t>042-750-3471</t>
    <phoneticPr fontId="1"/>
  </si>
  <si>
    <t>hidamaridai2@jcom.home.ne.jp</t>
    <phoneticPr fontId="1"/>
  </si>
  <si>
    <t>封入</t>
    <phoneticPr fontId="1"/>
  </si>
  <si>
    <t>シール貼り</t>
    <phoneticPr fontId="1"/>
  </si>
  <si>
    <t>各種袋詰め</t>
    <phoneticPr fontId="1"/>
  </si>
  <si>
    <t>就労継続支援Ｂ型</t>
    <phoneticPr fontId="1"/>
  </si>
  <si>
    <t>特定非営利活動法人
グループピコ</t>
    <phoneticPr fontId="1"/>
  </si>
  <si>
    <t>宛名等のシール貼り</t>
    <phoneticPr fontId="1"/>
  </si>
  <si>
    <t>株式会社　プレイグラウンド</t>
    <phoneticPr fontId="1"/>
  </si>
  <si>
    <t>ハッピーワーク</t>
    <phoneticPr fontId="1"/>
  </si>
  <si>
    <t>中央区由野台2-26-13</t>
    <phoneticPr fontId="1"/>
  </si>
  <si>
    <t>042-704-9523</t>
    <phoneticPr fontId="1"/>
  </si>
  <si>
    <t>042-704-9524</t>
    <phoneticPr fontId="1"/>
  </si>
  <si>
    <t>happywork323@gmail.com</t>
    <phoneticPr fontId="1"/>
  </si>
  <si>
    <t>作業量や時期によっては受注出来ない場合もあります。</t>
    <phoneticPr fontId="1"/>
  </si>
  <si>
    <t>生活介護</t>
    <phoneticPr fontId="1"/>
  </si>
  <si>
    <t>社会福祉法人　すずらんの会</t>
    <phoneticPr fontId="1"/>
  </si>
  <si>
    <t>タートル</t>
    <phoneticPr fontId="1"/>
  </si>
  <si>
    <t>南</t>
    <phoneticPr fontId="1"/>
  </si>
  <si>
    <t>南区麻溝台7-6-4</t>
    <phoneticPr fontId="1"/>
  </si>
  <si>
    <t>042-745-8108</t>
    <phoneticPr fontId="1"/>
  </si>
  <si>
    <t>042-745-8161</t>
    <phoneticPr fontId="1"/>
  </si>
  <si>
    <t>kanou@suzuran.or.jp</t>
    <phoneticPr fontId="1"/>
  </si>
  <si>
    <t>受注作業募集中です。</t>
    <phoneticPr fontId="1"/>
  </si>
  <si>
    <t>簡単で場所をとらない解体</t>
    <phoneticPr fontId="1"/>
  </si>
  <si>
    <t>NPO法人ともに会</t>
    <phoneticPr fontId="1"/>
  </si>
  <si>
    <t>シェーン相模大野</t>
    <phoneticPr fontId="1"/>
  </si>
  <si>
    <t>南区相模大野6-9-18</t>
    <phoneticPr fontId="1"/>
  </si>
  <si>
    <t>042-705-4386</t>
    <phoneticPr fontId="1"/>
  </si>
  <si>
    <t>042-705-4526</t>
    <phoneticPr fontId="1"/>
  </si>
  <si>
    <t>tomonikai@pony.ocn.ne.jp</t>
    <phoneticPr fontId="1"/>
  </si>
  <si>
    <t>合同会社ベルスリープラン</t>
    <phoneticPr fontId="1"/>
  </si>
  <si>
    <t>ベルスリー相模大野</t>
    <phoneticPr fontId="1"/>
  </si>
  <si>
    <t>南区相模大野7-34-19</t>
    <phoneticPr fontId="1"/>
  </si>
  <si>
    <t>080-4353-2837</t>
    <phoneticPr fontId="1"/>
  </si>
  <si>
    <t>bellthree.shuuroub@gmail.com</t>
    <phoneticPr fontId="1"/>
  </si>
  <si>
    <t>封入、シール貼り、各種袋詰め、ポスティング、仕分け</t>
    <phoneticPr fontId="1"/>
  </si>
  <si>
    <t>6月新規オープンの為、受注募集中です。</t>
    <phoneticPr fontId="1"/>
  </si>
  <si>
    <t>042-861-6902</t>
    <phoneticPr fontId="1"/>
  </si>
  <si>
    <t>数量や稼働状況により受注できない場合もあります</t>
    <phoneticPr fontId="1"/>
  </si>
  <si>
    <t>042-752-4365</t>
    <phoneticPr fontId="1"/>
  </si>
  <si>
    <t>緑区原宿5-20-7</t>
    <phoneticPr fontId="1"/>
  </si>
  <si>
    <t>tsukushino-ie@tbi.t-com.ne.jp</t>
    <phoneticPr fontId="1"/>
  </si>
  <si>
    <t>042-782-9130</t>
    <phoneticPr fontId="1"/>
  </si>
  <si>
    <t>042-851-2881</t>
    <phoneticPr fontId="1"/>
  </si>
  <si>
    <t>すぺーす・あい</t>
    <phoneticPr fontId="1"/>
  </si>
  <si>
    <t>仕分け</t>
    <phoneticPr fontId="1"/>
  </si>
  <si>
    <t>Work_With_モノリス</t>
    <phoneticPr fontId="1"/>
  </si>
  <si>
    <t>梱包、ピッキングなど</t>
    <phoneticPr fontId="1"/>
  </si>
  <si>
    <t>（特非）ともに会</t>
    <rPh sb="1" eb="2">
      <t>トク</t>
    </rPh>
    <rPh sb="2" eb="3">
      <t>ヒ</t>
    </rPh>
    <rPh sb="7" eb="8">
      <t>カイ</t>
    </rPh>
    <phoneticPr fontId="12"/>
  </si>
  <si>
    <t>042-779-8860</t>
    <phoneticPr fontId="1"/>
  </si>
  <si>
    <t>hashimoto@t-shane.com</t>
    <phoneticPr fontId="1"/>
  </si>
  <si>
    <t>株式会社CFP</t>
    <rPh sb="0" eb="4">
      <t>カブシキカイシャ</t>
    </rPh>
    <phoneticPr fontId="12"/>
  </si>
  <si>
    <t>042-779-8858</t>
    <phoneticPr fontId="1"/>
  </si>
  <si>
    <t>社会福祉法人
かわせみ会</t>
    <rPh sb="0" eb="2">
      <t>シャカイ</t>
    </rPh>
    <rPh sb="2" eb="4">
      <t>フクシ</t>
    </rPh>
    <rPh sb="4" eb="6">
      <t>ホウジン</t>
    </rPh>
    <rPh sb="11" eb="12">
      <t>カイ</t>
    </rPh>
    <phoneticPr fontId="12"/>
  </si>
  <si>
    <t>生活介護</t>
    <phoneticPr fontId="12"/>
  </si>
  <si>
    <t>かながわ共同会</t>
    <phoneticPr fontId="12"/>
  </si>
  <si>
    <t>津久井やまゆり園</t>
    <phoneticPr fontId="1"/>
  </si>
  <si>
    <t>緑区千木良476</t>
    <phoneticPr fontId="1"/>
  </si>
  <si>
    <t>042-684-3511</t>
    <phoneticPr fontId="1"/>
  </si>
  <si>
    <t>042-684-4680</t>
    <phoneticPr fontId="1"/>
  </si>
  <si>
    <t>tsu-chiiki@kyoudoukai.jp</t>
    <phoneticPr fontId="1"/>
  </si>
  <si>
    <t>ゴミ拾い等の屋外清掃</t>
    <phoneticPr fontId="1"/>
  </si>
  <si>
    <t>作業クオリティーについては要相談。</t>
    <phoneticPr fontId="1"/>
  </si>
  <si>
    <t>NPO法人ともに会</t>
    <phoneticPr fontId="12"/>
  </si>
  <si>
    <t>アパートやマンションなどの清掃</t>
    <phoneticPr fontId="1"/>
  </si>
  <si>
    <t>合同会社ベルスリープラン</t>
    <phoneticPr fontId="12"/>
  </si>
  <si>
    <t>saitoh-k@suzuran.or.jp
suzuran19@suzuran.or.jp</t>
    <phoneticPr fontId="1"/>
  </si>
  <si>
    <t>suzu08@suzuran.or.jp</t>
    <phoneticPr fontId="1"/>
  </si>
  <si>
    <t>sagamihara@cfp-inc.jp</t>
    <phoneticPr fontId="1"/>
  </si>
  <si>
    <t>042-780-0740</t>
    <phoneticPr fontId="12"/>
  </si>
  <si>
    <t>042-780-1841</t>
    <phoneticPr fontId="12"/>
  </si>
  <si>
    <t>takenoko@bz04.plala.or.jp</t>
    <phoneticPr fontId="12"/>
  </si>
  <si>
    <t>オーブン陶芸のブローチ・マグネット</t>
    <phoneticPr fontId="12"/>
  </si>
  <si>
    <t>〇</t>
    <phoneticPr fontId="12"/>
  </si>
  <si>
    <t>042-779-8909</t>
    <phoneticPr fontId="12"/>
  </si>
  <si>
    <t>042-771-7193</t>
    <phoneticPr fontId="12"/>
  </si>
  <si>
    <t>缶バッジ</t>
    <rPh sb="0" eb="1">
      <t>カン</t>
    </rPh>
    <phoneticPr fontId="12"/>
  </si>
  <si>
    <t>38ｍｍ、44ｍｍ
その他のサイズは応相談</t>
    <rPh sb="12" eb="13">
      <t>タ</t>
    </rPh>
    <rPh sb="18" eb="21">
      <t>オウソウダン</t>
    </rPh>
    <phoneticPr fontId="12"/>
  </si>
  <si>
    <t>042-711-7631</t>
    <phoneticPr fontId="12"/>
  </si>
  <si>
    <t>042-711-7632</t>
    <phoneticPr fontId="12"/>
  </si>
  <si>
    <t>Tシャツ、糸、
靴下等の染物</t>
    <rPh sb="5" eb="6">
      <t>イト</t>
    </rPh>
    <rPh sb="8" eb="10">
      <t>クツシタ</t>
    </rPh>
    <rPh sb="10" eb="11">
      <t>トウ</t>
    </rPh>
    <rPh sb="12" eb="14">
      <t>ソメモノ</t>
    </rPh>
    <phoneticPr fontId="12"/>
  </si>
  <si>
    <t>注文、体験可。HPをご覧ください。</t>
    <rPh sb="0" eb="2">
      <t>チュウモン</t>
    </rPh>
    <rPh sb="3" eb="5">
      <t>タイケン</t>
    </rPh>
    <rPh sb="5" eb="6">
      <t>カ</t>
    </rPh>
    <rPh sb="11" eb="12">
      <t>ラン</t>
    </rPh>
    <phoneticPr fontId="12"/>
  </si>
  <si>
    <t>042-701-8050</t>
    <phoneticPr fontId="12"/>
  </si>
  <si>
    <t>042-701-8051</t>
    <phoneticPr fontId="12"/>
  </si>
  <si>
    <t>フレークシール</t>
    <phoneticPr fontId="12"/>
  </si>
  <si>
    <t>きららオリジナルデザイン商品です。</t>
    <rPh sb="12" eb="14">
      <t>ショウヒン</t>
    </rPh>
    <phoneticPr fontId="12"/>
  </si>
  <si>
    <t>042-701-8050</t>
    <phoneticPr fontId="12"/>
  </si>
  <si>
    <t>042-701-8051</t>
    <phoneticPr fontId="12"/>
  </si>
  <si>
    <t>缶バッチ
キーホルダー</t>
    <rPh sb="0" eb="1">
      <t>カン</t>
    </rPh>
    <phoneticPr fontId="12"/>
  </si>
  <si>
    <t>きららオリジナルデザイン他、お手持ちの絵や写真も承ります。</t>
    <rPh sb="12" eb="13">
      <t>ホカ</t>
    </rPh>
    <rPh sb="15" eb="17">
      <t>テモ</t>
    </rPh>
    <rPh sb="19" eb="20">
      <t>エ</t>
    </rPh>
    <rPh sb="21" eb="23">
      <t>シャシン</t>
    </rPh>
    <rPh sb="24" eb="25">
      <t>ウケタマワ</t>
    </rPh>
    <phoneticPr fontId="12"/>
  </si>
  <si>
    <t>手縫いの雑巾です。</t>
    <rPh sb="0" eb="2">
      <t>テヌ</t>
    </rPh>
    <rPh sb="4" eb="6">
      <t>ゾウキン</t>
    </rPh>
    <phoneticPr fontId="12"/>
  </si>
  <si>
    <t>色の希望など応相談</t>
    <rPh sb="0" eb="1">
      <t>イロ</t>
    </rPh>
    <rPh sb="2" eb="4">
      <t>キボウ</t>
    </rPh>
    <rPh sb="6" eb="9">
      <t>オウソウダン</t>
    </rPh>
    <phoneticPr fontId="12"/>
  </si>
  <si>
    <t>特定非営利活動法人
グループピコ</t>
    <phoneticPr fontId="1"/>
  </si>
  <si>
    <t>ネクサス</t>
    <phoneticPr fontId="1"/>
  </si>
  <si>
    <t>042-776-6097</t>
    <phoneticPr fontId="1"/>
  </si>
  <si>
    <t>042-776-6097</t>
    <phoneticPr fontId="1"/>
  </si>
  <si>
    <t>NPO法人Monolith</t>
    <phoneticPr fontId="1"/>
  </si>
  <si>
    <t>緑区橋本6-38-9</t>
    <phoneticPr fontId="1"/>
  </si>
  <si>
    <t>042-703-4686</t>
    <phoneticPr fontId="1"/>
  </si>
  <si>
    <t>m_yokoyama@npo-monolith.com</t>
    <phoneticPr fontId="1"/>
  </si>
  <si>
    <t>ソープフラワー</t>
    <phoneticPr fontId="1"/>
  </si>
  <si>
    <t>社会福祉法人　　県央福祉会</t>
    <rPh sb="0" eb="6">
      <t>シャカイフクシホウジン</t>
    </rPh>
    <rPh sb="8" eb="13">
      <t>ケンオウフクシカイ</t>
    </rPh>
    <phoneticPr fontId="1"/>
  </si>
  <si>
    <t>特定非営利活動法人ほっと</t>
    <rPh sb="0" eb="9">
      <t>トクテイヒエイリカツドウホウジン</t>
    </rPh>
    <phoneticPr fontId="1"/>
  </si>
  <si>
    <t>中央区上溝3097-2</t>
    <rPh sb="0" eb="3">
      <t>チュウオウク</t>
    </rPh>
    <rPh sb="3" eb="5">
      <t>カミミゾ</t>
    </rPh>
    <phoneticPr fontId="1"/>
  </si>
  <si>
    <t>宛名等のシール貼り</t>
    <rPh sb="0" eb="2">
      <t>アテナ</t>
    </rPh>
    <rPh sb="2" eb="3">
      <t>トウ</t>
    </rPh>
    <rPh sb="7" eb="8">
      <t>ハ</t>
    </rPh>
    <phoneticPr fontId="1"/>
  </si>
  <si>
    <t>部品組立て</t>
    <rPh sb="0" eb="3">
      <t>ブヒンク</t>
    </rPh>
    <rPh sb="3" eb="4">
      <t>タ</t>
    </rPh>
    <phoneticPr fontId="1"/>
  </si>
  <si>
    <t>PC業務全般</t>
    <rPh sb="2" eb="4">
      <t>ギョウム</t>
    </rPh>
    <rPh sb="4" eb="6">
      <t>ゼンパン</t>
    </rPh>
    <phoneticPr fontId="1"/>
  </si>
  <si>
    <t>衛星用品箱組立て</t>
    <rPh sb="0" eb="4">
      <t>エイセイヨウヒン</t>
    </rPh>
    <rPh sb="4" eb="6">
      <t>ハコク</t>
    </rPh>
    <rPh sb="6" eb="7">
      <t>タ</t>
    </rPh>
    <phoneticPr fontId="1"/>
  </si>
  <si>
    <t>サンプル貼付け封入</t>
    <rPh sb="4" eb="5">
      <t>ハ</t>
    </rPh>
    <rPh sb="5" eb="6">
      <t>ツ</t>
    </rPh>
    <rPh sb="7" eb="9">
      <t>フウニュウ</t>
    </rPh>
    <phoneticPr fontId="1"/>
  </si>
  <si>
    <t>封筒へのシール貼り</t>
    <rPh sb="0" eb="2">
      <t>フウトウ</t>
    </rPh>
    <rPh sb="7" eb="8">
      <t>ハ</t>
    </rPh>
    <phoneticPr fontId="1"/>
  </si>
  <si>
    <t>042-779-6061</t>
    <phoneticPr fontId="1"/>
  </si>
  <si>
    <t>042-703-5310</t>
    <phoneticPr fontId="1"/>
  </si>
  <si>
    <t>info-h@cfp-inc.jp</t>
    <phoneticPr fontId="1"/>
  </si>
  <si>
    <t>封入、丁合作業</t>
    <rPh sb="0" eb="2">
      <t>フウニュウ</t>
    </rPh>
    <rPh sb="3" eb="5">
      <t>チョウアイ</t>
    </rPh>
    <rPh sb="5" eb="7">
      <t>サギョウ</t>
    </rPh>
    <phoneticPr fontId="1"/>
  </si>
  <si>
    <t>宛名等のシール、ラベル貼り</t>
    <rPh sb="0" eb="2">
      <t>アテナ</t>
    </rPh>
    <rPh sb="2" eb="3">
      <t>トウ</t>
    </rPh>
    <rPh sb="11" eb="12">
      <t>ハ</t>
    </rPh>
    <phoneticPr fontId="1"/>
  </si>
  <si>
    <t>封入、梱包、組み立て等</t>
    <rPh sb="0" eb="2">
      <t>フウニュウ</t>
    </rPh>
    <rPh sb="3" eb="5">
      <t>コンポウ</t>
    </rPh>
    <rPh sb="6" eb="7">
      <t>ク</t>
    </rPh>
    <rPh sb="8" eb="9">
      <t>タ</t>
    </rPh>
    <rPh sb="10" eb="11">
      <t>ナド</t>
    </rPh>
    <phoneticPr fontId="1"/>
  </si>
  <si>
    <t>広告、サンプル等の封入作業</t>
    <rPh sb="0" eb="2">
      <t>コウコク</t>
    </rPh>
    <rPh sb="7" eb="8">
      <t>トウ</t>
    </rPh>
    <phoneticPr fontId="1"/>
  </si>
  <si>
    <t>封入、シール貼り、袋詰め</t>
    <rPh sb="0" eb="2">
      <t>フウニュウ</t>
    </rPh>
    <rPh sb="6" eb="7">
      <t>ハ</t>
    </rPh>
    <rPh sb="9" eb="10">
      <t>フクロ</t>
    </rPh>
    <rPh sb="10" eb="11">
      <t>ツ</t>
    </rPh>
    <phoneticPr fontId="1"/>
  </si>
  <si>
    <t>封入、シール貼り、箱詰め</t>
    <rPh sb="0" eb="2">
      <t>フウニュウ</t>
    </rPh>
    <rPh sb="6" eb="7">
      <t>ハ</t>
    </rPh>
    <rPh sb="9" eb="11">
      <t>ハコヅ</t>
    </rPh>
    <phoneticPr fontId="1"/>
  </si>
  <si>
    <t>ダイレクトメールの封入、宛名等のシール貼り</t>
    <rPh sb="9" eb="11">
      <t>フウニュウ</t>
    </rPh>
    <rPh sb="12" eb="14">
      <t>アテナ</t>
    </rPh>
    <rPh sb="14" eb="15">
      <t>トウ</t>
    </rPh>
    <rPh sb="19" eb="20">
      <t>ハ</t>
    </rPh>
    <phoneticPr fontId="1"/>
  </si>
  <si>
    <t>各種、封入、ラベル貼り、検品等</t>
    <rPh sb="0" eb="2">
      <t>カクシュ</t>
    </rPh>
    <rPh sb="3" eb="5">
      <t>フウニュウ</t>
    </rPh>
    <rPh sb="9" eb="10">
      <t>ハ</t>
    </rPh>
    <rPh sb="12" eb="14">
      <t>ケンピン</t>
    </rPh>
    <rPh sb="14" eb="15">
      <t>トウ</t>
    </rPh>
    <phoneticPr fontId="1"/>
  </si>
  <si>
    <t>各種箱詰め、梱包</t>
    <rPh sb="0" eb="2">
      <t>カクシュ</t>
    </rPh>
    <rPh sb="2" eb="3">
      <t>ハコ</t>
    </rPh>
    <rPh sb="3" eb="4">
      <t>ヅメ</t>
    </rPh>
    <rPh sb="6" eb="8">
      <t>コンポウ</t>
    </rPh>
    <phoneticPr fontId="1"/>
  </si>
  <si>
    <t>部品組立て、分解等</t>
    <rPh sb="0" eb="2">
      <t>ブヒン</t>
    </rPh>
    <rPh sb="2" eb="3">
      <t>ク</t>
    </rPh>
    <rPh sb="3" eb="4">
      <t>タ</t>
    </rPh>
    <rPh sb="6" eb="8">
      <t>ブンカイ</t>
    </rPh>
    <rPh sb="8" eb="9">
      <t>トウ</t>
    </rPh>
    <phoneticPr fontId="1"/>
  </si>
  <si>
    <t>検品、封入、シール貼り、組み立てなどの軽作業</t>
  </si>
  <si>
    <t>アッセンブリ、検品、加工</t>
    <rPh sb="7" eb="9">
      <t>ケンピン</t>
    </rPh>
    <rPh sb="10" eb="12">
      <t>カコウ</t>
    </rPh>
    <phoneticPr fontId="1"/>
  </si>
  <si>
    <t>お菓子、化粧品等の箱折り</t>
    <rPh sb="1" eb="3">
      <t>カシ</t>
    </rPh>
    <rPh sb="4" eb="7">
      <t>ケショウヒン</t>
    </rPh>
    <rPh sb="7" eb="8">
      <t>トウ</t>
    </rPh>
    <rPh sb="9" eb="11">
      <t>ハコオ</t>
    </rPh>
    <phoneticPr fontId="1"/>
  </si>
  <si>
    <t>特例子会社</t>
    <rPh sb="0" eb="5">
      <t>トクレイコガイシャ</t>
    </rPh>
    <phoneticPr fontId="1"/>
  </si>
  <si>
    <t>H.U.キャスト株式会社</t>
    <rPh sb="8" eb="12">
      <t>カブシキガイシャ</t>
    </rPh>
    <phoneticPr fontId="1"/>
  </si>
  <si>
    <t>相模原業務部</t>
    <rPh sb="0" eb="3">
      <t>サガミハラ</t>
    </rPh>
    <rPh sb="3" eb="6">
      <t>ギョウムブ</t>
    </rPh>
    <phoneticPr fontId="1"/>
  </si>
  <si>
    <t>042-816-2822</t>
  </si>
  <si>
    <t>042-704-8921</t>
  </si>
  <si>
    <t>hucast@hugp.com</t>
  </si>
  <si>
    <t>日英、英日翻訳</t>
    <rPh sb="0" eb="1">
      <t>ニチ</t>
    </rPh>
    <rPh sb="1" eb="2">
      <t>エイ</t>
    </rPh>
    <rPh sb="3" eb="5">
      <t>エイニチ</t>
    </rPh>
    <rPh sb="5" eb="7">
      <t>ホンヤク</t>
    </rPh>
    <phoneticPr fontId="1"/>
  </si>
  <si>
    <t>HUグループ企業向け翻訳サービスの外部役務提供です。量や時期によっては受注できない場合があります。</t>
    <rPh sb="6" eb="8">
      <t>キギョウ</t>
    </rPh>
    <rPh sb="8" eb="9">
      <t>ム</t>
    </rPh>
    <rPh sb="10" eb="12">
      <t>ホンヤク</t>
    </rPh>
    <rPh sb="17" eb="21">
      <t>ガイブエキム</t>
    </rPh>
    <rPh sb="21" eb="23">
      <t>テイキョウ</t>
    </rPh>
    <rPh sb="26" eb="27">
      <t>リョウ</t>
    </rPh>
    <rPh sb="28" eb="30">
      <t>ジキ</t>
    </rPh>
    <rPh sb="35" eb="37">
      <t>ジュチュウ</t>
    </rPh>
    <rPh sb="41" eb="43">
      <t>バアイ</t>
    </rPh>
    <phoneticPr fontId="1"/>
  </si>
  <si>
    <t>中央区相模原4-3-14 
相模原第一生命ビル3F スタートラインフロア内</t>
    <rPh sb="0" eb="3">
      <t>チュウオウク</t>
    </rPh>
    <phoneticPr fontId="1"/>
  </si>
  <si>
    <t>さくらのいえ</t>
    <phoneticPr fontId="1"/>
  </si>
  <si>
    <t>042-771-7639</t>
    <phoneticPr fontId="1"/>
  </si>
  <si>
    <t>ib120252－8472＠tbi.ｔ⁻com.ne.jp</t>
    <phoneticPr fontId="1"/>
  </si>
  <si>
    <t>生活介護</t>
    <phoneticPr fontId="1"/>
  </si>
  <si>
    <t>南区麻溝台7-6-4</t>
    <phoneticPr fontId="1"/>
  </si>
  <si>
    <t>シール貼り</t>
    <phoneticPr fontId="1"/>
  </si>
  <si>
    <t>南</t>
    <phoneticPr fontId="1"/>
  </si>
  <si>
    <t>㈱アプニス</t>
    <phoneticPr fontId="1"/>
  </si>
  <si>
    <t>アプニス</t>
    <phoneticPr fontId="1"/>
  </si>
  <si>
    <t>042-815-2482</t>
    <phoneticPr fontId="1"/>
  </si>
  <si>
    <t>info@apunis.jp</t>
    <phoneticPr fontId="1"/>
  </si>
  <si>
    <t>NPO法人ともに会</t>
    <phoneticPr fontId="1"/>
  </si>
  <si>
    <t>シェーン相模大野</t>
    <phoneticPr fontId="1"/>
  </si>
  <si>
    <t>042-705-4386</t>
    <phoneticPr fontId="1"/>
  </si>
  <si>
    <t>042-705-4526</t>
    <phoneticPr fontId="1"/>
  </si>
  <si>
    <t>tomonikai@pony.ocn.ne.jp</t>
    <phoneticPr fontId="1"/>
  </si>
  <si>
    <t>HP作成・更新</t>
    <phoneticPr fontId="1"/>
  </si>
  <si>
    <t>042-779-8858</t>
    <phoneticPr fontId="1"/>
  </si>
  <si>
    <t>042-779-8860</t>
    <phoneticPr fontId="1"/>
  </si>
  <si>
    <t>hashimoto@t-shane.com</t>
    <phoneticPr fontId="1"/>
  </si>
  <si>
    <t>042-786-6086</t>
    <phoneticPr fontId="1"/>
  </si>
  <si>
    <t>mio.nakada@tomoni.or.jp</t>
    <phoneticPr fontId="1"/>
  </si>
  <si>
    <t>042-861-6902</t>
    <phoneticPr fontId="1"/>
  </si>
  <si>
    <t>コネクト</t>
    <phoneticPr fontId="1"/>
  </si>
  <si>
    <t>042ｰ707ｰ1358</t>
    <phoneticPr fontId="1"/>
  </si>
  <si>
    <t>042ｰ707ｰ1359</t>
    <phoneticPr fontId="1"/>
  </si>
  <si>
    <t>ohana.bgata@gmail.com</t>
    <phoneticPr fontId="1"/>
  </si>
  <si>
    <t>ピッコリーナ</t>
    <phoneticPr fontId="1"/>
  </si>
  <si>
    <t>042-786-6086</t>
    <phoneticPr fontId="1"/>
  </si>
  <si>
    <t>042-752-1563</t>
    <phoneticPr fontId="1"/>
  </si>
  <si>
    <t>mio.nakada@tomoni.or.jp</t>
    <phoneticPr fontId="1"/>
  </si>
  <si>
    <t>042ｰ707ｰ1358</t>
    <phoneticPr fontId="1"/>
  </si>
  <si>
    <t>042-861-6900</t>
    <phoneticPr fontId="1"/>
  </si>
  <si>
    <t>042-861-6902</t>
    <phoneticPr fontId="1"/>
  </si>
  <si>
    <t>masanori.byakuno@benext.ip</t>
    <phoneticPr fontId="1"/>
  </si>
  <si>
    <t>042-771-7193</t>
    <phoneticPr fontId="1"/>
  </si>
  <si>
    <t>デコパージュ石鹼</t>
    <rPh sb="6" eb="8">
      <t>セッケン</t>
    </rPh>
    <phoneticPr fontId="1"/>
  </si>
  <si>
    <t>042-701-8050</t>
    <phoneticPr fontId="1"/>
  </si>
  <si>
    <t>042-701-8051</t>
    <phoneticPr fontId="1"/>
  </si>
  <si>
    <t>kirara.office@tomoni.or.jp</t>
    <phoneticPr fontId="1"/>
  </si>
  <si>
    <t>雑巾</t>
    <rPh sb="0" eb="2">
      <t>ゾウキン</t>
    </rPh>
    <phoneticPr fontId="1"/>
  </si>
  <si>
    <t>○</t>
    <phoneticPr fontId="1"/>
  </si>
  <si>
    <t>042-757-2124</t>
    <phoneticPr fontId="1"/>
  </si>
  <si>
    <t>ビーズストラップ</t>
    <phoneticPr fontId="1"/>
  </si>
  <si>
    <t>042-757-2124</t>
    <phoneticPr fontId="1"/>
  </si>
  <si>
    <t>042-757-2124</t>
    <phoneticPr fontId="1"/>
  </si>
  <si>
    <t>花たわし</t>
    <rPh sb="0" eb="1">
      <t>ハナ</t>
    </rPh>
    <phoneticPr fontId="1"/>
  </si>
  <si>
    <t>○</t>
    <phoneticPr fontId="1"/>
  </si>
  <si>
    <t>042-705-5171</t>
    <phoneticPr fontId="1"/>
  </si>
  <si>
    <t>042-705-5219</t>
    <phoneticPr fontId="1"/>
  </si>
  <si>
    <t>ポーチ</t>
    <phoneticPr fontId="1"/>
  </si>
  <si>
    <t>042-705-5171</t>
    <phoneticPr fontId="1"/>
  </si>
  <si>
    <t>通帳入れ</t>
    <phoneticPr fontId="1"/>
  </si>
  <si>
    <t>042-705-5171</t>
    <phoneticPr fontId="1"/>
  </si>
  <si>
    <t>ペンケース</t>
    <phoneticPr fontId="1"/>
  </si>
  <si>
    <t>042-705-5219</t>
    <phoneticPr fontId="1"/>
  </si>
  <si>
    <t>巾着</t>
    <phoneticPr fontId="1"/>
  </si>
  <si>
    <t>柄や大きさが異なります。</t>
    <phoneticPr fontId="12"/>
  </si>
  <si>
    <t>社会福祉法人相模福祉村</t>
    <rPh sb="0" eb="2">
      <t>シャカイ</t>
    </rPh>
    <rPh sb="2" eb="4">
      <t>フクシ</t>
    </rPh>
    <rPh sb="4" eb="6">
      <t>ホウジン</t>
    </rPh>
    <rPh sb="6" eb="8">
      <t>サガミ</t>
    </rPh>
    <rPh sb="8" eb="10">
      <t>フクシ</t>
    </rPh>
    <rPh sb="10" eb="11">
      <t>ムラ</t>
    </rPh>
    <phoneticPr fontId="1"/>
  </si>
  <si>
    <t>042-754-6803</t>
    <phoneticPr fontId="1"/>
  </si>
  <si>
    <t>042-754-8887</t>
    <phoneticPr fontId="1"/>
  </si>
  <si>
    <t>042-754-6803</t>
    <phoneticPr fontId="1"/>
  </si>
  <si>
    <t>terute@fukushimura.or.jp</t>
    <phoneticPr fontId="1"/>
  </si>
  <si>
    <t>042-783-1333</t>
    <phoneticPr fontId="1"/>
  </si>
  <si>
    <t>①クッキー
②マドレーヌ</t>
    <phoneticPr fontId="1"/>
  </si>
  <si>
    <t>042-777-1030</t>
    <phoneticPr fontId="1"/>
  </si>
  <si>
    <t>042-777-3444</t>
    <phoneticPr fontId="1"/>
  </si>
  <si>
    <t>緑区橋本6-38-9</t>
    <phoneticPr fontId="1"/>
  </si>
  <si>
    <t>042-703-4686</t>
    <phoneticPr fontId="1"/>
  </si>
  <si>
    <t>m_yokoyama@npo-monolith.com</t>
    <phoneticPr fontId="1"/>
  </si>
  <si>
    <t>封入、ピッキングなど</t>
    <phoneticPr fontId="1"/>
  </si>
  <si>
    <t>kawasemi.377@wing.ocn.ne.jp</t>
    <phoneticPr fontId="1"/>
  </si>
  <si>
    <t>042ｰ707ｰ1359</t>
    <phoneticPr fontId="1"/>
  </si>
  <si>
    <t>ohana.bgata@gmail.com</t>
    <phoneticPr fontId="1"/>
  </si>
  <si>
    <t>中央区相模原3-5-4 2階</t>
    <rPh sb="0" eb="3">
      <t>チュウオウク</t>
    </rPh>
    <rPh sb="3" eb="6">
      <t>サガミハラ</t>
    </rPh>
    <rPh sb="13" eb="14">
      <t>カイ</t>
    </rPh>
    <phoneticPr fontId="1"/>
  </si>
  <si>
    <t>042-750-7222</t>
    <phoneticPr fontId="1"/>
  </si>
  <si>
    <t>042-815-2481</t>
    <phoneticPr fontId="1"/>
  </si>
  <si>
    <t>緑区橋本3-22-12</t>
    <rPh sb="0" eb="4">
      <t>ミドリクハシモト</t>
    </rPh>
    <phoneticPr fontId="1"/>
  </si>
  <si>
    <t>中央区相模原6丁目</t>
    <rPh sb="0" eb="2">
      <t>チュウオウ</t>
    </rPh>
    <rPh sb="2" eb="3">
      <t>ク</t>
    </rPh>
    <rPh sb="3" eb="6">
      <t>サガミハラ</t>
    </rPh>
    <rPh sb="7" eb="9">
      <t>チョウメ</t>
    </rPh>
    <phoneticPr fontId="1"/>
  </si>
  <si>
    <t>グリーンハウス</t>
    <phoneticPr fontId="1"/>
  </si>
  <si>
    <t>施設回り等の清掃作業</t>
    <rPh sb="0" eb="2">
      <t>シセツ</t>
    </rPh>
    <rPh sb="2" eb="3">
      <t>マワ</t>
    </rPh>
    <rPh sb="4" eb="5">
      <t>トウ</t>
    </rPh>
    <rPh sb="6" eb="8">
      <t>セイソウ</t>
    </rPh>
    <rPh sb="8" eb="10">
      <t>サギョウ</t>
    </rPh>
    <phoneticPr fontId="1"/>
  </si>
  <si>
    <t>除草・剪定作業</t>
    <rPh sb="0" eb="2">
      <t>ジョソウ</t>
    </rPh>
    <rPh sb="3" eb="7">
      <t>センテイサギョウ</t>
    </rPh>
    <phoneticPr fontId="1"/>
  </si>
  <si>
    <t>軽除草</t>
    <rPh sb="0" eb="3">
      <t>ケイジョソウ</t>
    </rPh>
    <phoneticPr fontId="1"/>
  </si>
  <si>
    <t>清掃</t>
    <rPh sb="0" eb="2">
      <t>セイソウ</t>
    </rPh>
    <phoneticPr fontId="1"/>
  </si>
  <si>
    <t>トイレ清掃</t>
    <rPh sb="3" eb="5">
      <t>セイソウ</t>
    </rPh>
    <phoneticPr fontId="1"/>
  </si>
  <si>
    <t>除草作業</t>
    <phoneticPr fontId="1"/>
  </si>
  <si>
    <t>施設清掃、洗車</t>
    <phoneticPr fontId="1"/>
  </si>
  <si>
    <t>除草作業</t>
    <rPh sb="0" eb="2">
      <t>ジョソウ</t>
    </rPh>
    <rPh sb="2" eb="4">
      <t>サギョウ</t>
    </rPh>
    <phoneticPr fontId="1"/>
  </si>
  <si>
    <t>マンション清掃</t>
    <rPh sb="5" eb="7">
      <t>セイソウ</t>
    </rPh>
    <phoneticPr fontId="1"/>
  </si>
  <si>
    <t>除草作業</t>
    <phoneticPr fontId="1"/>
  </si>
  <si>
    <t>施設清掃、洗車、駐車場清掃</t>
    <rPh sb="0" eb="2">
      <t>シセツ</t>
    </rPh>
    <rPh sb="2" eb="4">
      <t>セイソウ</t>
    </rPh>
    <rPh sb="5" eb="7">
      <t>センシャ</t>
    </rPh>
    <rPh sb="8" eb="10">
      <t>チュウシャ</t>
    </rPh>
    <rPh sb="10" eb="11">
      <t>ジョウ</t>
    </rPh>
    <rPh sb="11" eb="13">
      <t>セイソウ</t>
    </rPh>
    <phoneticPr fontId="1"/>
  </si>
  <si>
    <t>特定非営利活動法人福祉協会
しろやま</t>
    <rPh sb="0" eb="2">
      <t>トクテイ</t>
    </rPh>
    <rPh sb="2" eb="5">
      <t>ヒエイリ</t>
    </rPh>
    <rPh sb="5" eb="9">
      <t>カツドウホウジン</t>
    </rPh>
    <rPh sb="9" eb="13">
      <t>フクシキョウカイ</t>
    </rPh>
    <phoneticPr fontId="1"/>
  </si>
  <si>
    <t>除草作業</t>
    <rPh sb="0" eb="2">
      <t>ジョソウ</t>
    </rPh>
    <rPh sb="2" eb="4">
      <t>サギョウ</t>
    </rPh>
    <phoneticPr fontId="1"/>
  </si>
  <si>
    <t>駐車場・施設等清掃</t>
    <phoneticPr fontId="1"/>
  </si>
  <si>
    <t>袋詰、包装、梱包</t>
    <rPh sb="3" eb="5">
      <t>ホウソウ</t>
    </rPh>
    <phoneticPr fontId="1"/>
  </si>
  <si>
    <t>封入・袋詰め・シール貼り・梱包</t>
    <rPh sb="3" eb="4">
      <t>フクロ</t>
    </rPh>
    <rPh sb="4" eb="5">
      <t>ヅ</t>
    </rPh>
    <phoneticPr fontId="1"/>
  </si>
  <si>
    <t>廃品回収</t>
    <rPh sb="0" eb="2">
      <t>ハイヒン</t>
    </rPh>
    <rPh sb="2" eb="4">
      <t>カイシュウ</t>
    </rPh>
    <phoneticPr fontId="1"/>
  </si>
  <si>
    <t>封入、梱包</t>
    <rPh sb="0" eb="2">
      <t>フウイ</t>
    </rPh>
    <rPh sb="3" eb="5">
      <t>コンポウ</t>
    </rPh>
    <phoneticPr fontId="1"/>
  </si>
  <si>
    <t>シール貼り、両面テープ貼り</t>
    <rPh sb="3" eb="4">
      <t>ハ</t>
    </rPh>
    <rPh sb="6" eb="8">
      <t>リョウメン</t>
    </rPh>
    <rPh sb="11" eb="12">
      <t>ハ</t>
    </rPh>
    <phoneticPr fontId="1"/>
  </si>
  <si>
    <t>看板作成、缶バッジ作成、仕分け・発送、解体、印刷物折り、資源回収・分別、翻訳など</t>
    <rPh sb="2" eb="4">
      <t>サクセイ</t>
    </rPh>
    <rPh sb="5" eb="6">
      <t>カン</t>
    </rPh>
    <rPh sb="9" eb="11">
      <t>サクセイ</t>
    </rPh>
    <rPh sb="12" eb="14">
      <t>シワ</t>
    </rPh>
    <rPh sb="16" eb="18">
      <t>ハッソウ</t>
    </rPh>
    <rPh sb="19" eb="21">
      <t>カイタイ</t>
    </rPh>
    <rPh sb="22" eb="24">
      <t>インサツ</t>
    </rPh>
    <rPh sb="24" eb="25">
      <t>モノ</t>
    </rPh>
    <rPh sb="25" eb="26">
      <t>オ</t>
    </rPh>
    <rPh sb="28" eb="30">
      <t>シゲン</t>
    </rPh>
    <rPh sb="30" eb="32">
      <t>カイシュウ</t>
    </rPh>
    <rPh sb="33" eb="35">
      <t>ブンベツ</t>
    </rPh>
    <rPh sb="36" eb="38">
      <t>ホンヤク</t>
    </rPh>
    <phoneticPr fontId="9"/>
  </si>
  <si>
    <t>郵送物・サンプルの封入・宛名などのシール貼り・梱包　など</t>
    <rPh sb="0" eb="2">
      <t>ユウソウ</t>
    </rPh>
    <rPh sb="2" eb="3">
      <t>ブツ</t>
    </rPh>
    <rPh sb="9" eb="11">
      <t>フウニュウ</t>
    </rPh>
    <rPh sb="12" eb="14">
      <t>アテナ</t>
    </rPh>
    <rPh sb="20" eb="21">
      <t>ハ</t>
    </rPh>
    <rPh sb="23" eb="25">
      <t>コンポウ</t>
    </rPh>
    <phoneticPr fontId="1"/>
  </si>
  <si>
    <t>【役務】封入・袋詰め・シール貼り・梱包</t>
    <phoneticPr fontId="1"/>
  </si>
  <si>
    <t>【物品】事務用品・書籍</t>
    <rPh sb="9" eb="11">
      <t>ショセキ</t>
    </rPh>
    <phoneticPr fontId="1"/>
  </si>
  <si>
    <t>株式会社アンスタイル</t>
    <rPh sb="0" eb="4">
      <t>カブシキガイシャ</t>
    </rPh>
    <phoneticPr fontId="1"/>
  </si>
  <si>
    <t>あん'swork</t>
    <phoneticPr fontId="1"/>
  </si>
  <si>
    <t>042-715-4855</t>
    <phoneticPr fontId="1"/>
  </si>
  <si>
    <t>work@an-style.co.jp</t>
  </si>
  <si>
    <t>筆記用具、事務用具、
用紙、封筒、名刺</t>
    <phoneticPr fontId="1"/>
  </si>
  <si>
    <t>デジタルサイネージ
企画～販売
情報処理・運用</t>
    <rPh sb="10" eb="12">
      <t>キカク</t>
    </rPh>
    <rPh sb="13" eb="15">
      <t>ハンバイ</t>
    </rPh>
    <phoneticPr fontId="1"/>
  </si>
  <si>
    <t>ポスター・チラシ・リーフレット・冊子・名刺・封筒などの印刷・製本</t>
  </si>
  <si>
    <t>【物品】小物雑貨</t>
    <phoneticPr fontId="1"/>
  </si>
  <si>
    <t>所在地</t>
    <phoneticPr fontId="1"/>
  </si>
  <si>
    <t>中央区田名塩田3-1-14</t>
    <phoneticPr fontId="1"/>
  </si>
  <si>
    <t>ピッコリーナ</t>
    <phoneticPr fontId="1"/>
  </si>
  <si>
    <t>BASEONE</t>
    <phoneticPr fontId="1"/>
  </si>
  <si>
    <t>BASEONE</t>
    <phoneticPr fontId="1"/>
  </si>
  <si>
    <t>ウディーショップきこり</t>
    <phoneticPr fontId="1"/>
  </si>
  <si>
    <t>㈱ナチュラル
ライフサポート</t>
    <phoneticPr fontId="1"/>
  </si>
  <si>
    <t>㈱ナチュラル
ライフサポート</t>
    <phoneticPr fontId="1"/>
  </si>
  <si>
    <t>㈱チャレンジ
プラットフォーム</t>
    <phoneticPr fontId="1"/>
  </si>
  <si>
    <t>すけっと
ｎｉｓｈｉｍｏｎ</t>
    <phoneticPr fontId="1"/>
  </si>
  <si>
    <t>ふるーる</t>
    <phoneticPr fontId="1"/>
  </si>
  <si>
    <t>就労継続支援Ｂ型</t>
    <phoneticPr fontId="12"/>
  </si>
  <si>
    <t>株式会社ナチュラル
ライフサポート</t>
    <phoneticPr fontId="1"/>
  </si>
  <si>
    <t>レインツリー
淵野辺事業所</t>
    <phoneticPr fontId="1"/>
  </si>
  <si>
    <t>中央区東淵野辺5‐18‐24</t>
    <phoneticPr fontId="1"/>
  </si>
  <si>
    <t>中央区東淵野辺5-18-24</t>
    <phoneticPr fontId="1"/>
  </si>
  <si>
    <t>ワークショップ・SUN</t>
    <phoneticPr fontId="1"/>
  </si>
  <si>
    <t>ワークショップ・SUN</t>
    <phoneticPr fontId="1"/>
  </si>
  <si>
    <t>きらら</t>
    <phoneticPr fontId="1"/>
  </si>
  <si>
    <t>生活介護</t>
    <phoneticPr fontId="12"/>
  </si>
  <si>
    <t>県央福祉会</t>
    <phoneticPr fontId="1"/>
  </si>
  <si>
    <t>あーとはうす</t>
    <phoneticPr fontId="1"/>
  </si>
  <si>
    <t>南</t>
    <phoneticPr fontId="1"/>
  </si>
  <si>
    <t>南区麻溝台3-15-27</t>
    <phoneticPr fontId="1"/>
  </si>
  <si>
    <t>県央福祉会</t>
    <phoneticPr fontId="1"/>
  </si>
  <si>
    <t>南</t>
    <phoneticPr fontId="1"/>
  </si>
  <si>
    <t>地域活動支援センター</t>
    <phoneticPr fontId="12"/>
  </si>
  <si>
    <t>特定非営利活動法人
竹の子作業所</t>
    <phoneticPr fontId="1"/>
  </si>
  <si>
    <t>竹の子作業所</t>
    <phoneticPr fontId="1"/>
  </si>
  <si>
    <t>緑</t>
    <phoneticPr fontId="1"/>
  </si>
  <si>
    <t>緑区中野1004-3</t>
    <phoneticPr fontId="1"/>
  </si>
  <si>
    <t>緑区中野1004-3</t>
    <phoneticPr fontId="1"/>
  </si>
  <si>
    <t>株式会社　プレイグラウンド</t>
    <phoneticPr fontId="1"/>
  </si>
  <si>
    <t>ハッピーワーク</t>
    <phoneticPr fontId="1"/>
  </si>
  <si>
    <t>中央</t>
    <phoneticPr fontId="1"/>
  </si>
  <si>
    <t>中央区由野台2-26-13</t>
    <phoneticPr fontId="1"/>
  </si>
  <si>
    <t>【物品】食料品</t>
    <phoneticPr fontId="1"/>
  </si>
  <si>
    <t>ピッコリーナ</t>
    <phoneticPr fontId="1"/>
  </si>
  <si>
    <t>レストランあい</t>
    <phoneticPr fontId="1"/>
  </si>
  <si>
    <t>あみ</t>
    <phoneticPr fontId="1"/>
  </si>
  <si>
    <t>リッチフィールド</t>
    <phoneticPr fontId="1"/>
  </si>
  <si>
    <t>生活介護</t>
    <phoneticPr fontId="12"/>
  </si>
  <si>
    <t>かながわ共同会</t>
    <phoneticPr fontId="1"/>
  </si>
  <si>
    <t>津久井やまゆり園</t>
    <phoneticPr fontId="1"/>
  </si>
  <si>
    <t>緑</t>
    <phoneticPr fontId="1"/>
  </si>
  <si>
    <t>緑区千木良476</t>
    <phoneticPr fontId="1"/>
  </si>
  <si>
    <t>翻訳</t>
    <rPh sb="0" eb="2">
      <t>ホンヤク</t>
    </rPh>
    <phoneticPr fontId="1"/>
  </si>
  <si>
    <t>すけっと
ｎｉｓｈｉｍｏｎ</t>
    <phoneticPr fontId="1"/>
  </si>
  <si>
    <t>ファクトリー
ありのまま舎</t>
    <rPh sb="12" eb="13">
      <t>シャ</t>
    </rPh>
    <phoneticPr fontId="1"/>
  </si>
  <si>
    <t>ブレンド</t>
    <phoneticPr fontId="1"/>
  </si>
  <si>
    <t>ブレンド</t>
    <phoneticPr fontId="1"/>
  </si>
  <si>
    <t>046-240-1644</t>
    <phoneticPr fontId="1"/>
  </si>
  <si>
    <t>info@s-m-l.co.jp</t>
    <phoneticPr fontId="1"/>
  </si>
  <si>
    <t>046-240-1644</t>
    <phoneticPr fontId="1"/>
  </si>
  <si>
    <t>046-240-1645</t>
    <phoneticPr fontId="1"/>
  </si>
  <si>
    <t>ポスティング</t>
    <phoneticPr fontId="1"/>
  </si>
  <si>
    <t>封入、シール貼り、発送、各種袋詰め、梱包、刻印、裁断、折り込み、仕分け・発送、包装、おしぼり類折り、文書の廃棄（シュレッダー）</t>
    <phoneticPr fontId="1"/>
  </si>
  <si>
    <t>パソコン入力、文書作成、スキャニング、
Excel・Word入力業務</t>
    <rPh sb="30" eb="32">
      <t>ニュウリョク</t>
    </rPh>
    <rPh sb="32" eb="34">
      <t>ギョウム</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</si>
</sst>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charset val="128"/>
      <scheme val="minor"/>
    </font>
    <font>
      <sz val="6"/>
      <name val="游ゴシック"/>
      <family val="2"/>
      <charset val="128"/>
      <scheme val="minor"/>
    </font>
    <font>
      <b/>
      <sz val="15"/>
      <color theme="3"/>
      <name val="游ゴシック"/>
      <family val="2"/>
      <charset val="128"/>
      <scheme val="minor"/>
    </font>
    <font>
      <sz val="12"/>
      <name val="ＭＳ 明朝"/>
      <family val="1"/>
      <charset val="128"/>
    </font>
    <font>
      <sz val="12"/>
      <color theme="1"/>
      <name val="游ゴシック"/>
      <family val="2"/>
      <charset val="128"/>
      <scheme val="minor"/>
    </font>
    <font>
      <sz val="11"/>
      <color theme="1"/>
      <name val="游ゴシック"/>
      <family val="3"/>
      <charset val="128"/>
      <scheme val="minor"/>
    </font>
    <font>
      <b/>
      <sz val="12"/>
      <color indexed="8"/>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6"/>
      <name val="ＭＳ Ｐゴシック"/>
      <family val="3"/>
      <charset val="128"/>
    </font>
    <font>
      <sz val="12"/>
      <name val="游ゴシック"/>
      <family val="3"/>
      <charset val="128"/>
      <scheme val="minor"/>
    </font>
    <font>
      <u/>
      <sz val="11"/>
      <color theme="10"/>
      <name val="游ゴシック"/>
      <family val="2"/>
      <charset val="128"/>
      <scheme val="minor"/>
    </font>
    <font>
      <sz val="6"/>
      <name val="ＭＳ 明朝"/>
      <family val="1"/>
      <charset val="128"/>
    </font>
    <font>
      <sz val="12"/>
      <color theme="1"/>
      <name val="游ゴシック"/>
      <family val="3"/>
      <charset val="128"/>
      <scheme val="minor"/>
    </font>
    <font>
      <sz val="19"/>
      <name val="游ゴシック"/>
      <family val="3"/>
      <charset val="128"/>
      <scheme val="minor"/>
    </font>
    <font>
      <b/>
      <sz val="14"/>
      <color theme="1"/>
      <name val="游ゴシック"/>
      <family val="3"/>
      <charset val="128"/>
      <scheme val="minor"/>
    </font>
    <font>
      <sz val="14"/>
      <color theme="1"/>
      <name val="游ゴシック"/>
      <family val="3"/>
      <charset val="128"/>
      <scheme val="minor"/>
    </font>
    <font>
      <sz val="15"/>
      <color theme="1"/>
      <name val="游ゴシック"/>
      <family val="3"/>
      <charset val="128"/>
      <scheme val="minor"/>
    </font>
    <font>
      <sz val="12"/>
      <name val="游ゴシック"/>
      <family val="3"/>
      <charset val="128"/>
    </font>
    <font>
      <b/>
      <sz val="12"/>
      <color indexed="8"/>
      <name val="游ゴシック"/>
      <family val="2"/>
      <charset val="128"/>
      <scheme val="minor"/>
    </font>
    <font>
      <sz val="11"/>
      <name val="游ゴシック"/>
      <family val="3"/>
      <charset val="128"/>
      <scheme val="minor"/>
    </font>
    <font>
      <sz val="12"/>
      <color theme="1"/>
      <name val="游ゴシック"/>
      <family val="3"/>
      <charset val="128"/>
    </font>
    <font>
      <sz val="19"/>
      <color theme="1"/>
      <name val="游ゴシック"/>
      <family val="3"/>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3" fillId="0" borderId="0">
      <alignment vertical="center"/>
    </xf>
    <xf numFmtId="0" fontId="5" fillId="0" borderId="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cellStyleXfs>
  <cellXfs count="79">
    <xf numFmtId="0" fontId="0" fillId="0" borderId="0" xfId="0">
      <alignment vertical="center"/>
    </xf>
    <xf numFmtId="0" fontId="4" fillId="0" borderId="1" xfId="0" applyFont="1" applyBorder="1" applyAlignment="1">
      <alignment horizontal="center" vertical="center" wrapText="1"/>
    </xf>
    <xf numFmtId="0" fontId="4" fillId="0" borderId="0" xfId="0" applyFont="1" applyAlignment="1">
      <alignment horizontal="center" vertical="center" shrinkToFit="1"/>
    </xf>
    <xf numFmtId="0" fontId="4" fillId="0" borderId="0" xfId="0" applyFont="1" applyAlignment="1">
      <alignment vertical="center" shrinkToFit="1"/>
    </xf>
    <xf numFmtId="0" fontId="6" fillId="2" borderId="1" xfId="0" applyFont="1" applyFill="1" applyBorder="1" applyAlignment="1">
      <alignment horizontal="center" vertical="center" shrinkToFit="1"/>
    </xf>
    <xf numFmtId="0" fontId="4" fillId="0" borderId="0" xfId="0" applyFont="1" applyAlignment="1">
      <alignment vertical="center" wrapText="1"/>
    </xf>
    <xf numFmtId="0" fontId="5" fillId="0" borderId="0" xfId="2">
      <alignment vertical="center"/>
    </xf>
    <xf numFmtId="0" fontId="5" fillId="0" borderId="4" xfId="2" applyBorder="1">
      <alignment vertical="center"/>
    </xf>
    <xf numFmtId="0" fontId="5" fillId="0" borderId="8" xfId="2" applyBorder="1">
      <alignment vertical="center"/>
    </xf>
    <xf numFmtId="0" fontId="0" fillId="0" borderId="9" xfId="2" applyFont="1" applyBorder="1" applyAlignment="1">
      <alignment horizontal="left" vertical="center" wrapText="1"/>
    </xf>
    <xf numFmtId="0" fontId="5" fillId="0" borderId="3" xfId="2" applyBorder="1">
      <alignment vertical="center"/>
    </xf>
    <xf numFmtId="0" fontId="0" fillId="0" borderId="10" xfId="2" applyFont="1" applyBorder="1" applyAlignment="1">
      <alignment horizontal="left" vertical="center" wrapText="1"/>
    </xf>
    <xf numFmtId="0" fontId="5" fillId="0" borderId="11" xfId="2" applyBorder="1" applyAlignment="1">
      <alignment horizontal="left" vertical="center"/>
    </xf>
    <xf numFmtId="0" fontId="5" fillId="0" borderId="12" xfId="2" applyBorder="1">
      <alignment vertical="center"/>
    </xf>
    <xf numFmtId="0" fontId="0" fillId="0" borderId="13" xfId="2" applyFont="1" applyBorder="1" applyAlignment="1">
      <alignment horizontal="left" vertical="center" wrapText="1"/>
    </xf>
    <xf numFmtId="0" fontId="5" fillId="0" borderId="14" xfId="2" applyBorder="1">
      <alignment vertical="center"/>
    </xf>
    <xf numFmtId="0" fontId="5" fillId="0" borderId="10" xfId="2" applyBorder="1" applyAlignment="1">
      <alignment horizontal="left" vertical="center" wrapText="1"/>
    </xf>
    <xf numFmtId="0" fontId="5" fillId="0" borderId="15" xfId="2" applyBorder="1">
      <alignment vertical="center"/>
    </xf>
    <xf numFmtId="0" fontId="8" fillId="0" borderId="0" xfId="2" applyFont="1">
      <alignment vertical="center"/>
    </xf>
    <xf numFmtId="0" fontId="8" fillId="0" borderId="5" xfId="2" applyFont="1" applyBorder="1" applyAlignment="1">
      <alignment horizontal="center" vertical="center"/>
    </xf>
    <xf numFmtId="0" fontId="8" fillId="0" borderId="6" xfId="2" applyFont="1" applyBorder="1" applyAlignment="1">
      <alignment horizontal="center" vertical="center" wrapText="1"/>
    </xf>
    <xf numFmtId="0" fontId="10" fillId="0" borderId="0" xfId="0" applyFont="1" applyAlignment="1">
      <alignment vertical="center" shrinkToFit="1"/>
    </xf>
    <xf numFmtId="0" fontId="10" fillId="0" borderId="0" xfId="0" applyFont="1" applyAlignment="1">
      <alignment vertical="center" wrapText="1"/>
    </xf>
    <xf numFmtId="0" fontId="13" fillId="0" borderId="1" xfId="0" applyFont="1" applyBorder="1" applyAlignment="1">
      <alignment horizontal="center" vertical="center" wrapText="1"/>
    </xf>
    <xf numFmtId="0" fontId="14" fillId="0" borderId="0" xfId="0" applyFont="1" applyAlignment="1">
      <alignment vertical="center" wrapText="1"/>
    </xf>
    <xf numFmtId="0" fontId="15" fillId="0" borderId="0" xfId="0" applyFont="1" applyAlignment="1">
      <alignment horizontal="left" vertical="center"/>
    </xf>
    <xf numFmtId="0" fontId="16" fillId="0" borderId="0" xfId="0" applyFont="1" applyAlignment="1">
      <alignment horizontal="center" vertical="center" shrinkToFit="1"/>
    </xf>
    <xf numFmtId="0" fontId="16" fillId="0" borderId="1" xfId="0" applyFont="1" applyBorder="1" applyAlignment="1">
      <alignment horizontal="center" vertical="center" wrapText="1"/>
    </xf>
    <xf numFmtId="0" fontId="16" fillId="0" borderId="0" xfId="0" applyFont="1" applyAlignment="1">
      <alignment vertical="center" wrapText="1"/>
    </xf>
    <xf numFmtId="0" fontId="16" fillId="0" borderId="0" xfId="0" applyFont="1" applyAlignment="1">
      <alignment horizontal="center" vertical="center" wrapText="1"/>
    </xf>
    <xf numFmtId="0" fontId="17" fillId="0" borderId="0" xfId="0" applyFont="1" applyAlignment="1">
      <alignment horizontal="center" vertical="center" shrinkToFit="1"/>
    </xf>
    <xf numFmtId="0" fontId="17" fillId="0" borderId="0" xfId="0" applyFont="1" applyAlignment="1">
      <alignment horizontal="center" vertical="center" wrapText="1"/>
    </xf>
    <xf numFmtId="0" fontId="13" fillId="0" borderId="0" xfId="0" applyFont="1" applyAlignment="1">
      <alignment horizontal="center" vertical="center" shrinkToFit="1"/>
    </xf>
    <xf numFmtId="0" fontId="13" fillId="0" borderId="0" xfId="0" applyFont="1" applyAlignment="1">
      <alignment vertical="center" shrinkToFit="1"/>
    </xf>
    <xf numFmtId="0" fontId="10" fillId="0" borderId="1" xfId="1" applyFont="1" applyBorder="1" applyAlignment="1">
      <alignment horizontal="center" vertical="center" wrapText="1"/>
    </xf>
    <xf numFmtId="49" fontId="10" fillId="0" borderId="1" xfId="1" applyNumberFormat="1"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horizontal="center" vertical="center" wrapText="1"/>
    </xf>
    <xf numFmtId="0" fontId="7" fillId="2" borderId="1" xfId="0" applyFont="1" applyFill="1" applyBorder="1" applyAlignment="1">
      <alignment horizontal="center" vertical="center" shrinkToFit="1"/>
    </xf>
    <xf numFmtId="0" fontId="18" fillId="0" borderId="1" xfId="0" applyFont="1" applyBorder="1" applyAlignment="1">
      <alignment horizontal="center" vertical="center" wrapText="1"/>
    </xf>
    <xf numFmtId="0" fontId="4" fillId="0" borderId="1" xfId="0" applyFont="1" applyBorder="1" applyAlignment="1">
      <alignment horizontal="center" vertical="center"/>
    </xf>
    <xf numFmtId="0" fontId="19" fillId="2" borderId="1" xfId="0" applyFont="1" applyFill="1" applyBorder="1" applyAlignment="1">
      <alignment horizontal="center" vertical="center" shrinkToFit="1"/>
    </xf>
    <xf numFmtId="0" fontId="10" fillId="3" borderId="2" xfId="1" applyFont="1" applyFill="1" applyBorder="1" applyAlignment="1">
      <alignment horizontal="center" vertical="center"/>
    </xf>
    <xf numFmtId="0" fontId="10" fillId="3" borderId="1" xfId="1" applyFont="1" applyFill="1" applyBorder="1" applyAlignment="1">
      <alignment horizontal="center" vertical="center" wrapText="1"/>
    </xf>
    <xf numFmtId="0" fontId="13" fillId="0" borderId="16" xfId="0" applyFont="1" applyBorder="1" applyAlignment="1">
      <alignment horizontal="center" vertical="center" wrapText="1"/>
    </xf>
    <xf numFmtId="0" fontId="13" fillId="0" borderId="1" xfId="3" applyFont="1" applyBorder="1" applyAlignment="1">
      <alignment horizontal="center" vertical="center" wrapText="1"/>
    </xf>
    <xf numFmtId="0" fontId="13" fillId="0" borderId="1" xfId="4" applyFont="1" applyBorder="1" applyAlignment="1">
      <alignment horizontal="center" vertical="center" wrapText="1"/>
    </xf>
    <xf numFmtId="0" fontId="6" fillId="2" borderId="16"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13" fillId="0" borderId="2" xfId="0" applyFont="1" applyBorder="1" applyAlignment="1">
      <alignment horizontal="center" vertical="center" wrapText="1"/>
    </xf>
    <xf numFmtId="0" fontId="13" fillId="0" borderId="1" xfId="0" applyFont="1" applyBorder="1" applyAlignment="1">
      <alignment horizontal="center" vertical="center" shrinkToFit="1"/>
    </xf>
    <xf numFmtId="0" fontId="13" fillId="0" borderId="0" xfId="0" applyFont="1" applyBorder="1" applyAlignment="1">
      <alignment horizontal="center" vertical="center" wrapText="1"/>
    </xf>
    <xf numFmtId="0" fontId="13" fillId="3" borderId="1" xfId="3" applyFont="1" applyFill="1" applyBorder="1" applyAlignment="1">
      <alignment horizontal="center" vertical="center" wrapText="1"/>
    </xf>
    <xf numFmtId="0" fontId="4" fillId="0" borderId="0" xfId="0" applyFont="1" applyBorder="1" applyAlignment="1">
      <alignment vertical="center" wrapText="1"/>
    </xf>
    <xf numFmtId="0" fontId="10" fillId="3" borderId="0" xfId="1" applyFont="1" applyFill="1" applyBorder="1" applyAlignment="1">
      <alignment horizontal="center" vertical="center" wrapText="1"/>
    </xf>
    <xf numFmtId="0" fontId="0" fillId="0" borderId="17" xfId="2" applyFont="1" applyBorder="1" applyAlignment="1">
      <alignment horizontal="left" vertical="center" wrapText="1"/>
    </xf>
    <xf numFmtId="0" fontId="13"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Alignment="1">
      <alignment vertical="center" wrapText="1"/>
    </xf>
    <xf numFmtId="0" fontId="20" fillId="0" borderId="1" xfId="1" applyFont="1" applyBorder="1" applyAlignment="1">
      <alignment horizontal="center" vertical="center" wrapText="1"/>
    </xf>
    <xf numFmtId="49" fontId="10" fillId="0" borderId="1" xfId="1" applyNumberFormat="1" applyFont="1" applyFill="1" applyBorder="1" applyAlignment="1">
      <alignment horizontal="center" vertical="center" wrapText="1"/>
    </xf>
    <xf numFmtId="0" fontId="10" fillId="0" borderId="0" xfId="1" applyFont="1" applyBorder="1" applyAlignment="1">
      <alignment horizontal="center" vertical="center" wrapText="1"/>
    </xf>
    <xf numFmtId="49" fontId="20" fillId="0" borderId="1" xfId="1"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7" xfId="2" applyFont="1" applyBorder="1" applyAlignment="1">
      <alignment horizontal="center" vertical="center" textRotation="255"/>
    </xf>
    <xf numFmtId="0" fontId="16" fillId="0" borderId="0" xfId="0" applyFont="1" applyFill="1" applyAlignment="1">
      <alignment vertical="center" wrapText="1"/>
    </xf>
    <xf numFmtId="49" fontId="5" fillId="0" borderId="1" xfId="1"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1" xfId="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0" xfId="0" applyFont="1" applyFill="1" applyAlignment="1">
      <alignment vertical="center" wrapText="1"/>
    </xf>
    <xf numFmtId="0" fontId="5" fillId="0" borderId="1" xfId="1" applyFont="1" applyFill="1" applyBorder="1" applyAlignment="1">
      <alignment horizontal="center" vertical="center" wrapText="1"/>
    </xf>
    <xf numFmtId="0" fontId="21"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22" fillId="0" borderId="0" xfId="0" applyFont="1" applyFill="1" applyAlignment="1">
      <alignment vertical="center" wrapText="1"/>
    </xf>
  </cellXfs>
  <cellStyles count="5">
    <cellStyle name="Hyperlink" xfId="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0121174\AppData\Local\Microsoft\Windows\INetCache\Content.Outlook\5532C5TU\&#12304;&#30456;&#27169;&#21407;&#24066;&#12305;&#21463;&#27880;&#20316;&#26989;&#12395;&#38306;&#12377;&#12427;&#35519;&#26619;&#31080;&#65288;&#26666;&#24335;&#20250;&#31038;&#12450;&#12531;&#12473;&#12479;&#12452;&#12523;&#12354;&#12435;'swork&#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参考】記入例"/>
      <sheetName val="【参考】種別一覧"/>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tabSelected="1" zoomScaleNormal="100" zoomScaleSheetLayoutView="100" workbookViewId="0">
      <selection activeCell="C12" sqref="C12"/>
    </sheetView>
  </sheetViews>
  <sheetFormatPr defaultColWidth="9" defaultRowHeight="18.75" x14ac:dyDescent="0.4"/>
  <cols>
    <col min="1" max="1" width="5.625" style="6" customWidth="1"/>
    <col min="2" max="2" width="4.125" style="6" customWidth="1"/>
    <col min="3" max="3" width="31.75" style="6" bestFit="1" customWidth="1"/>
    <col min="4" max="4" width="71.875" style="6" customWidth="1"/>
    <col min="5" max="16384" width="9" style="6"/>
  </cols>
  <sheetData>
    <row r="1" spans="2:4" ht="9" customHeight="1" x14ac:dyDescent="0.4"/>
    <row r="2" spans="2:4" ht="19.5" thickBot="1" x14ac:dyDescent="0.45">
      <c r="B2" s="18" t="s">
        <v>0</v>
      </c>
    </row>
    <row r="3" spans="2:4" ht="19.5" thickBot="1" x14ac:dyDescent="0.45">
      <c r="B3" s="7"/>
      <c r="C3" s="19" t="s">
        <v>1</v>
      </c>
      <c r="D3" s="20" t="s">
        <v>2</v>
      </c>
    </row>
    <row r="4" spans="2:4" ht="24.95" customHeight="1" thickBot="1" x14ac:dyDescent="0.45">
      <c r="B4" s="67" t="s">
        <v>3</v>
      </c>
      <c r="C4" s="8" t="s">
        <v>4</v>
      </c>
      <c r="D4" s="9" t="s">
        <v>5</v>
      </c>
    </row>
    <row r="5" spans="2:4" ht="24.95" customHeight="1" thickBot="1" x14ac:dyDescent="0.45">
      <c r="B5" s="67"/>
      <c r="C5" s="10" t="s">
        <v>6</v>
      </c>
      <c r="D5" s="11" t="s">
        <v>7</v>
      </c>
    </row>
    <row r="6" spans="2:4" ht="24.95" customHeight="1" thickBot="1" x14ac:dyDescent="0.45">
      <c r="B6" s="67"/>
      <c r="C6" s="12" t="s">
        <v>8</v>
      </c>
      <c r="D6" s="11" t="s">
        <v>9</v>
      </c>
    </row>
    <row r="7" spans="2:4" ht="24.95" customHeight="1" thickBot="1" x14ac:dyDescent="0.45">
      <c r="B7" s="67"/>
      <c r="C7" s="13" t="s">
        <v>10</v>
      </c>
      <c r="D7" s="14" t="s">
        <v>11</v>
      </c>
    </row>
    <row r="8" spans="2:4" ht="24.95" customHeight="1" thickBot="1" x14ac:dyDescent="0.45">
      <c r="B8" s="67" t="s">
        <v>12</v>
      </c>
      <c r="C8" s="15" t="s">
        <v>13</v>
      </c>
      <c r="D8" s="9" t="s">
        <v>14</v>
      </c>
    </row>
    <row r="9" spans="2:4" ht="24.95" customHeight="1" thickBot="1" x14ac:dyDescent="0.45">
      <c r="B9" s="67"/>
      <c r="C9" s="10" t="s">
        <v>15</v>
      </c>
      <c r="D9" s="16" t="s">
        <v>16</v>
      </c>
    </row>
    <row r="10" spans="2:4" ht="24.95" customHeight="1" thickBot="1" x14ac:dyDescent="0.45">
      <c r="B10" s="67"/>
      <c r="C10" s="10" t="s">
        <v>17</v>
      </c>
      <c r="D10" s="11" t="s">
        <v>18</v>
      </c>
    </row>
    <row r="11" spans="2:4" ht="24.95" customHeight="1" thickBot="1" x14ac:dyDescent="0.45">
      <c r="B11" s="67"/>
      <c r="C11" s="10" t="s">
        <v>19</v>
      </c>
      <c r="D11" s="11" t="s">
        <v>20</v>
      </c>
    </row>
    <row r="12" spans="2:4" ht="24.95" customHeight="1" thickBot="1" x14ac:dyDescent="0.45">
      <c r="B12" s="67"/>
      <c r="C12" s="10" t="s">
        <v>21</v>
      </c>
      <c r="D12" s="11" t="s">
        <v>22</v>
      </c>
    </row>
    <row r="13" spans="2:4" ht="24.95" customHeight="1" thickBot="1" x14ac:dyDescent="0.45">
      <c r="B13" s="67"/>
      <c r="C13" s="13" t="s">
        <v>899</v>
      </c>
      <c r="D13" s="56" t="s">
        <v>904</v>
      </c>
    </row>
    <row r="14" spans="2:4" ht="50.1" customHeight="1" thickBot="1" x14ac:dyDescent="0.45">
      <c r="B14" s="67"/>
      <c r="C14" s="17" t="s">
        <v>23</v>
      </c>
      <c r="D14" s="14" t="s">
        <v>903</v>
      </c>
    </row>
  </sheetData>
  <mergeCells count="2">
    <mergeCell ref="B4:B7"/>
    <mergeCell ref="B8:B14"/>
  </mergeCells>
  <phoneticPr fontId="1"/>
  <pageMargins left="0.46" right="0.53" top="0.75" bottom="0.75" header="0.3" footer="0.3"/>
  <pageSetup paperSize="9" fitToHeight="0"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70" zoomScaleNormal="70" workbookViewId="0">
      <selection activeCell="G10" sqref="G10"/>
    </sheetView>
  </sheetViews>
  <sheetFormatPr defaultColWidth="9" defaultRowHeight="24.75" customHeight="1" x14ac:dyDescent="0.4"/>
  <cols>
    <col min="1" max="1" width="21.25" style="38" bestFit="1" customWidth="1"/>
    <col min="2" max="2" width="28.875" style="38" customWidth="1"/>
    <col min="3" max="3" width="21.875" style="38" customWidth="1"/>
    <col min="4" max="4" width="6" style="38" bestFit="1" customWidth="1"/>
    <col min="5" max="5" width="28.125" style="38" customWidth="1"/>
    <col min="6" max="7" width="15.625" style="38" bestFit="1" customWidth="1"/>
    <col min="8" max="8" width="38.75" style="52" customWidth="1"/>
    <col min="9" max="9" width="35.625" style="52" customWidth="1"/>
    <col min="10" max="10" width="23" style="38" customWidth="1"/>
    <col min="11" max="11" width="34.625" style="38" bestFit="1" customWidth="1"/>
    <col min="12" max="16384" width="9" style="5"/>
  </cols>
  <sheetData>
    <row r="1" spans="1:11" s="3" customFormat="1" ht="24.95" customHeight="1" x14ac:dyDescent="0.4">
      <c r="A1" s="25"/>
      <c r="B1" s="26"/>
      <c r="C1" s="25" t="s">
        <v>297</v>
      </c>
      <c r="D1" s="26"/>
      <c r="E1" s="32"/>
      <c r="F1" s="32"/>
      <c r="G1" s="32"/>
      <c r="H1" s="51"/>
      <c r="I1" s="51"/>
      <c r="J1" s="26"/>
      <c r="K1" s="2"/>
    </row>
    <row r="2" spans="1:11" s="3" customFormat="1" ht="24.95" customHeight="1" x14ac:dyDescent="0.4">
      <c r="A2" s="4" t="s">
        <v>24</v>
      </c>
      <c r="B2" s="4" t="s">
        <v>25</v>
      </c>
      <c r="C2" s="4" t="s">
        <v>26</v>
      </c>
      <c r="D2" s="4" t="s">
        <v>32</v>
      </c>
      <c r="E2" s="4" t="s">
        <v>480</v>
      </c>
      <c r="F2" s="4" t="s">
        <v>28</v>
      </c>
      <c r="G2" s="48" t="s">
        <v>29</v>
      </c>
      <c r="H2" s="39" t="s">
        <v>530</v>
      </c>
      <c r="I2" s="39" t="s">
        <v>461</v>
      </c>
      <c r="J2" s="49" t="s">
        <v>62</v>
      </c>
      <c r="K2" s="4" t="s">
        <v>64</v>
      </c>
    </row>
    <row r="3" spans="1:11" ht="39" x14ac:dyDescent="0.4">
      <c r="A3" s="23" t="s">
        <v>507</v>
      </c>
      <c r="B3" s="40" t="s">
        <v>52</v>
      </c>
      <c r="C3" s="23" t="s">
        <v>544</v>
      </c>
      <c r="D3" s="23" t="s">
        <v>82</v>
      </c>
      <c r="E3" s="23" t="s">
        <v>108</v>
      </c>
      <c r="F3" s="23" t="s">
        <v>406</v>
      </c>
      <c r="G3" s="23" t="s">
        <v>407</v>
      </c>
      <c r="H3" s="36" t="s">
        <v>476</v>
      </c>
      <c r="I3" s="36" t="str">
        <f>HYPERLINK("#", "https://luck.or.jp/ami/")</f>
        <v>https://luck.or.jp/ami/</v>
      </c>
      <c r="J3" s="23" t="s">
        <v>298</v>
      </c>
      <c r="K3" s="23" t="s">
        <v>299</v>
      </c>
    </row>
    <row r="4" spans="1:11" ht="39" x14ac:dyDescent="0.4">
      <c r="A4" s="23" t="s">
        <v>107</v>
      </c>
      <c r="B4" s="23" t="s">
        <v>206</v>
      </c>
      <c r="C4" s="23" t="s">
        <v>231</v>
      </c>
      <c r="D4" s="23" t="s">
        <v>66</v>
      </c>
      <c r="E4" s="23" t="s">
        <v>340</v>
      </c>
      <c r="F4" s="23" t="s">
        <v>513</v>
      </c>
      <c r="G4" s="23" t="s">
        <v>514</v>
      </c>
      <c r="H4" s="36" t="s">
        <v>515</v>
      </c>
      <c r="I4" s="36" t="str">
        <f>HYPERLINK("#", "https://www.cfp-inc.jp/")</f>
        <v>https://www.cfp-inc.jp/</v>
      </c>
      <c r="J4" s="23" t="s">
        <v>300</v>
      </c>
      <c r="K4" s="23"/>
    </row>
    <row r="5" spans="1:11" ht="58.5" x14ac:dyDescent="0.4">
      <c r="A5" s="23" t="s">
        <v>72</v>
      </c>
      <c r="B5" s="23" t="s">
        <v>55</v>
      </c>
      <c r="C5" s="23" t="s">
        <v>505</v>
      </c>
      <c r="D5" s="23" t="s">
        <v>82</v>
      </c>
      <c r="E5" s="23" t="s">
        <v>161</v>
      </c>
      <c r="F5" s="23" t="s">
        <v>445</v>
      </c>
      <c r="G5" s="23" t="s">
        <v>163</v>
      </c>
      <c r="H5" s="36" t="s">
        <v>164</v>
      </c>
      <c r="I5" s="23"/>
      <c r="J5" s="23" t="s">
        <v>301</v>
      </c>
      <c r="K5" s="23" t="s">
        <v>166</v>
      </c>
    </row>
    <row r="6" spans="1:11" ht="58.5" x14ac:dyDescent="0.4">
      <c r="A6" s="57" t="s">
        <v>118</v>
      </c>
      <c r="B6" s="57" t="s">
        <v>650</v>
      </c>
      <c r="C6" s="57" t="s">
        <v>225</v>
      </c>
      <c r="D6" s="57" t="s">
        <v>101</v>
      </c>
      <c r="E6" s="57" t="s">
        <v>302</v>
      </c>
      <c r="F6" s="57" t="s">
        <v>651</v>
      </c>
      <c r="G6" s="57" t="s">
        <v>226</v>
      </c>
      <c r="H6" s="77" t="s">
        <v>227</v>
      </c>
      <c r="I6" s="65" t="str">
        <f>HYPERLINK("#", "https://an-style.co.jp/answork/")</f>
        <v>https://an-style.co.jp/answork/</v>
      </c>
      <c r="J6" s="57" t="s">
        <v>972</v>
      </c>
      <c r="K6" s="23" t="s">
        <v>303</v>
      </c>
    </row>
    <row r="7" spans="1:11" ht="39" x14ac:dyDescent="0.4">
      <c r="A7" s="57" t="s">
        <v>72</v>
      </c>
      <c r="B7" s="57" t="s">
        <v>304</v>
      </c>
      <c r="C7" s="57" t="s">
        <v>271</v>
      </c>
      <c r="D7" s="57" t="s">
        <v>101</v>
      </c>
      <c r="E7" s="57" t="s">
        <v>272</v>
      </c>
      <c r="F7" s="57" t="s">
        <v>273</v>
      </c>
      <c r="G7" s="57" t="s">
        <v>274</v>
      </c>
      <c r="H7" s="77" t="s">
        <v>275</v>
      </c>
      <c r="I7" s="77" t="str">
        <f>HYPERLINK("#", "https://www.silentfoot.com/")</f>
        <v>https://www.silentfoot.com/</v>
      </c>
      <c r="J7" s="57" t="s">
        <v>305</v>
      </c>
      <c r="K7" s="23"/>
    </row>
    <row r="8" spans="1:11" ht="39" customHeight="1" x14ac:dyDescent="0.4">
      <c r="A8" s="57" t="s">
        <v>72</v>
      </c>
      <c r="B8" s="57" t="s">
        <v>54</v>
      </c>
      <c r="C8" s="57" t="s">
        <v>49</v>
      </c>
      <c r="D8" s="57" t="s">
        <v>66</v>
      </c>
      <c r="E8" s="57" t="s">
        <v>277</v>
      </c>
      <c r="F8" s="57" t="s">
        <v>821</v>
      </c>
      <c r="G8" s="57" t="s">
        <v>822</v>
      </c>
      <c r="H8" s="77" t="s">
        <v>823</v>
      </c>
      <c r="I8" s="77" t="str">
        <f>HYPERLINK("#", "https://h.t-shane.com/")</f>
        <v>https://h.t-shane.com/</v>
      </c>
      <c r="J8" s="57" t="s">
        <v>306</v>
      </c>
      <c r="K8" s="23"/>
    </row>
    <row r="9" spans="1:11" ht="58.5" x14ac:dyDescent="0.4">
      <c r="A9" s="23" t="s">
        <v>72</v>
      </c>
      <c r="B9" s="23" t="s">
        <v>720</v>
      </c>
      <c r="C9" s="23" t="s">
        <v>307</v>
      </c>
      <c r="D9" s="23" t="s">
        <v>66</v>
      </c>
      <c r="E9" s="23" t="s">
        <v>280</v>
      </c>
      <c r="F9" s="23" t="s">
        <v>281</v>
      </c>
      <c r="G9" s="23" t="s">
        <v>282</v>
      </c>
      <c r="H9" s="36" t="s">
        <v>283</v>
      </c>
      <c r="I9" s="23" t="str">
        <f>HYPERLINK("#", "https://www.cfp-inc.jp/")</f>
        <v>https://www.cfp-inc.jp/</v>
      </c>
      <c r="J9" s="23" t="s">
        <v>305</v>
      </c>
      <c r="K9" s="23" t="s">
        <v>308</v>
      </c>
    </row>
    <row r="10" spans="1:11" ht="39" customHeight="1" x14ac:dyDescent="0.4">
      <c r="A10" s="23" t="s">
        <v>72</v>
      </c>
      <c r="B10" s="23" t="s">
        <v>206</v>
      </c>
      <c r="C10" s="23" t="s">
        <v>207</v>
      </c>
      <c r="D10" s="23" t="s">
        <v>101</v>
      </c>
      <c r="E10" s="23" t="s">
        <v>309</v>
      </c>
      <c r="F10" s="23" t="s">
        <v>208</v>
      </c>
      <c r="G10" s="23" t="s">
        <v>209</v>
      </c>
      <c r="H10" s="36" t="s">
        <v>210</v>
      </c>
      <c r="I10" s="36" t="str">
        <f>HYPERLINK("#", "https://www.cfp-inc.jp/")</f>
        <v>https://www.cfp-inc.jp/</v>
      </c>
      <c r="J10" s="23" t="s">
        <v>300</v>
      </c>
      <c r="K10" s="23"/>
    </row>
    <row r="11" spans="1:11" ht="39" customHeight="1" x14ac:dyDescent="0.4">
      <c r="A11" s="34" t="s">
        <v>33</v>
      </c>
      <c r="B11" s="23" t="s">
        <v>815</v>
      </c>
      <c r="C11" s="23" t="s">
        <v>816</v>
      </c>
      <c r="D11" s="23" t="s">
        <v>810</v>
      </c>
      <c r="E11" s="23" t="s">
        <v>695</v>
      </c>
      <c r="F11" s="23" t="s">
        <v>817</v>
      </c>
      <c r="G11" s="23" t="s">
        <v>818</v>
      </c>
      <c r="H11" s="36" t="s">
        <v>819</v>
      </c>
      <c r="I11" s="36" t="str">
        <f>HYPERLINK("#", "https://s.t-shane.com/")</f>
        <v>https://s.t-shane.com/</v>
      </c>
      <c r="J11" s="23" t="s">
        <v>820</v>
      </c>
      <c r="K11" s="23"/>
    </row>
  </sheetData>
  <autoFilter ref="A2:K2">
    <sortState ref="A3:P6">
      <sortCondition ref="E2"/>
    </sortState>
  </autoFilter>
  <phoneticPr fontId="1"/>
  <pageMargins left="0.7" right="0.7" top="0.75" bottom="0.75" header="0.3" footer="0.3"/>
  <pageSetup paperSize="8" scale="6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zoomScale="70" zoomScaleNormal="70" workbookViewId="0">
      <selection activeCell="A23" sqref="A23"/>
    </sheetView>
  </sheetViews>
  <sheetFormatPr defaultColWidth="9" defaultRowHeight="24.75" customHeight="1" x14ac:dyDescent="0.4"/>
  <cols>
    <col min="1" max="1" width="21.25" style="38" bestFit="1" customWidth="1"/>
    <col min="2" max="2" width="28.875" style="38" customWidth="1"/>
    <col min="3" max="3" width="21.875" style="38" customWidth="1"/>
    <col min="4" max="4" width="6" style="38" bestFit="1" customWidth="1"/>
    <col min="5" max="5" width="28.125" style="38" customWidth="1"/>
    <col min="6" max="7" width="15.625" style="38" bestFit="1" customWidth="1"/>
    <col min="8" max="8" width="38.75" style="52" customWidth="1"/>
    <col min="9" max="9" width="35.625" style="52" customWidth="1"/>
    <col min="10" max="10" width="23" style="38" customWidth="1"/>
    <col min="11" max="11" width="34.625" style="38" customWidth="1"/>
    <col min="12" max="12" width="10" style="24" bestFit="1" customWidth="1"/>
    <col min="13" max="16384" width="9" style="24"/>
  </cols>
  <sheetData>
    <row r="1" spans="1:12" s="3" customFormat="1" ht="24.95" customHeight="1" x14ac:dyDescent="0.4">
      <c r="A1" s="25"/>
      <c r="B1" s="26"/>
      <c r="C1" s="25" t="s">
        <v>905</v>
      </c>
      <c r="D1" s="26"/>
      <c r="E1" s="32"/>
      <c r="F1" s="32"/>
      <c r="G1" s="32"/>
      <c r="H1" s="51"/>
      <c r="I1" s="51"/>
      <c r="J1" s="26"/>
      <c r="K1" s="2"/>
    </row>
    <row r="2" spans="1:12" s="3" customFormat="1" ht="24.95" customHeight="1" x14ac:dyDescent="0.4">
      <c r="A2" s="4" t="s">
        <v>24</v>
      </c>
      <c r="B2" s="4" t="s">
        <v>25</v>
      </c>
      <c r="C2" s="4" t="s">
        <v>26</v>
      </c>
      <c r="D2" s="4" t="s">
        <v>32</v>
      </c>
      <c r="E2" s="4" t="s">
        <v>480</v>
      </c>
      <c r="F2" s="4" t="s">
        <v>28</v>
      </c>
      <c r="G2" s="48" t="s">
        <v>29</v>
      </c>
      <c r="H2" s="39" t="s">
        <v>545</v>
      </c>
      <c r="I2" s="39" t="s">
        <v>400</v>
      </c>
      <c r="J2" s="49" t="s">
        <v>62</v>
      </c>
      <c r="K2" s="42" t="s">
        <v>64</v>
      </c>
    </row>
    <row r="3" spans="1:12" s="5" customFormat="1" ht="39" x14ac:dyDescent="0.4">
      <c r="A3" s="23" t="s">
        <v>33</v>
      </c>
      <c r="B3" s="40" t="s">
        <v>37</v>
      </c>
      <c r="C3" s="23" t="s">
        <v>38</v>
      </c>
      <c r="D3" s="23" t="s">
        <v>101</v>
      </c>
      <c r="E3" s="23" t="s">
        <v>148</v>
      </c>
      <c r="F3" s="23" t="s">
        <v>546</v>
      </c>
      <c r="G3" s="23" t="s">
        <v>547</v>
      </c>
      <c r="H3" s="1" t="s">
        <v>548</v>
      </c>
      <c r="I3" s="23" t="str">
        <f>HYPERLINK("#", "https://www.s-nanahoshi.jp/")</f>
        <v>https://www.s-nanahoshi.jp/</v>
      </c>
      <c r="J3" s="23" t="s">
        <v>310</v>
      </c>
      <c r="K3" s="23" t="s">
        <v>153</v>
      </c>
    </row>
    <row r="4" spans="1:12" s="5" customFormat="1" ht="39" x14ac:dyDescent="0.4">
      <c r="A4" s="23" t="s">
        <v>401</v>
      </c>
      <c r="B4" s="40" t="s">
        <v>328</v>
      </c>
      <c r="C4" s="23" t="s">
        <v>56</v>
      </c>
      <c r="D4" s="23" t="s">
        <v>82</v>
      </c>
      <c r="E4" s="23" t="s">
        <v>329</v>
      </c>
      <c r="F4" s="23" t="s">
        <v>558</v>
      </c>
      <c r="G4" s="23" t="s">
        <v>559</v>
      </c>
      <c r="H4" s="1" t="s">
        <v>560</v>
      </c>
      <c r="I4" s="23" t="str">
        <f>HYPERLINK("#", "https://kazenotani.info/")</f>
        <v>https://kazenotani.info/</v>
      </c>
      <c r="J4" s="23" t="s">
        <v>310</v>
      </c>
      <c r="K4" s="23" t="s">
        <v>330</v>
      </c>
    </row>
    <row r="5" spans="1:12" s="5" customFormat="1" ht="39" x14ac:dyDescent="0.4">
      <c r="A5" s="23" t="s">
        <v>33</v>
      </c>
      <c r="B5" s="40" t="s">
        <v>394</v>
      </c>
      <c r="C5" s="23" t="s">
        <v>395</v>
      </c>
      <c r="D5" s="23" t="s">
        <v>101</v>
      </c>
      <c r="E5" s="23" t="s">
        <v>396</v>
      </c>
      <c r="F5" s="23" t="s">
        <v>668</v>
      </c>
      <c r="G5" s="23" t="s">
        <v>668</v>
      </c>
      <c r="H5" s="1" t="s">
        <v>669</v>
      </c>
      <c r="I5" s="36"/>
      <c r="J5" s="23" t="s">
        <v>670</v>
      </c>
      <c r="K5" s="23" t="s">
        <v>397</v>
      </c>
    </row>
    <row r="6" spans="1:12" s="5" customFormat="1" ht="39" x14ac:dyDescent="0.4">
      <c r="A6" s="23" t="s">
        <v>673</v>
      </c>
      <c r="B6" s="40" t="s">
        <v>676</v>
      </c>
      <c r="C6" s="23" t="s">
        <v>677</v>
      </c>
      <c r="D6" s="23" t="s">
        <v>429</v>
      </c>
      <c r="E6" s="23" t="s">
        <v>678</v>
      </c>
      <c r="F6" s="23" t="s">
        <v>679</v>
      </c>
      <c r="G6" s="23" t="s">
        <v>680</v>
      </c>
      <c r="H6" s="41" t="s">
        <v>681</v>
      </c>
      <c r="I6" s="36" t="str">
        <f>HYPERLINK("#", "https://pg-sagami.com")</f>
        <v>https://pg-sagami.com</v>
      </c>
      <c r="J6" s="23" t="s">
        <v>670</v>
      </c>
      <c r="K6" s="23" t="s">
        <v>682</v>
      </c>
    </row>
    <row r="7" spans="1:12" s="5" customFormat="1" ht="39" x14ac:dyDescent="0.4">
      <c r="A7" s="23" t="s">
        <v>401</v>
      </c>
      <c r="B7" s="40" t="s">
        <v>333</v>
      </c>
      <c r="C7" s="23" t="s">
        <v>43</v>
      </c>
      <c r="D7" s="23" t="s">
        <v>101</v>
      </c>
      <c r="E7" s="23" t="s">
        <v>334</v>
      </c>
      <c r="F7" s="23" t="s">
        <v>569</v>
      </c>
      <c r="G7" s="23" t="s">
        <v>567</v>
      </c>
      <c r="H7" s="1" t="s">
        <v>568</v>
      </c>
      <c r="I7" s="23" t="str">
        <f>HYPERLINK("#", "https://kazenotani.info/")</f>
        <v>https://kazenotani.info/</v>
      </c>
      <c r="J7" s="23" t="s">
        <v>310</v>
      </c>
      <c r="K7" s="23" t="s">
        <v>337</v>
      </c>
      <c r="L7" s="54"/>
    </row>
    <row r="8" spans="1:12" s="28" customFormat="1" ht="39" x14ac:dyDescent="0.4">
      <c r="A8" s="23" t="s">
        <v>33</v>
      </c>
      <c r="B8" s="40" t="s">
        <v>371</v>
      </c>
      <c r="C8" s="23" t="s">
        <v>372</v>
      </c>
      <c r="D8" s="23" t="s">
        <v>66</v>
      </c>
      <c r="E8" s="23" t="s">
        <v>881</v>
      </c>
      <c r="F8" s="23" t="s">
        <v>607</v>
      </c>
      <c r="G8" s="23" t="s">
        <v>607</v>
      </c>
      <c r="H8" s="1" t="s">
        <v>608</v>
      </c>
      <c r="I8" s="23"/>
      <c r="J8" s="23" t="s">
        <v>310</v>
      </c>
      <c r="K8" s="23" t="s">
        <v>373</v>
      </c>
      <c r="L8" s="55"/>
    </row>
    <row r="9" spans="1:12" s="5" customFormat="1" ht="39" x14ac:dyDescent="0.4">
      <c r="A9" s="23" t="s">
        <v>33</v>
      </c>
      <c r="B9" s="40" t="s">
        <v>190</v>
      </c>
      <c r="C9" s="23" t="s">
        <v>965</v>
      </c>
      <c r="D9" s="23" t="s">
        <v>82</v>
      </c>
      <c r="E9" s="23" t="s">
        <v>192</v>
      </c>
      <c r="F9" s="23" t="s">
        <v>497</v>
      </c>
      <c r="G9" s="23" t="s">
        <v>497</v>
      </c>
      <c r="H9" s="1" t="s">
        <v>455</v>
      </c>
      <c r="I9" s="23" t="str">
        <f>HYPERLINK("#", "http://keyaki.blog.jp/")</f>
        <v>http://keyaki.blog.jp/</v>
      </c>
      <c r="J9" s="23" t="s">
        <v>310</v>
      </c>
      <c r="K9" s="23" t="s">
        <v>375</v>
      </c>
      <c r="L9" s="54"/>
    </row>
    <row r="10" spans="1:12" s="5" customFormat="1" ht="39" x14ac:dyDescent="0.4">
      <c r="A10" s="23" t="s">
        <v>33</v>
      </c>
      <c r="B10" s="40" t="s">
        <v>287</v>
      </c>
      <c r="C10" s="23" t="s">
        <v>664</v>
      </c>
      <c r="D10" s="23" t="s">
        <v>82</v>
      </c>
      <c r="E10" s="23" t="s">
        <v>288</v>
      </c>
      <c r="F10" s="23" t="s">
        <v>665</v>
      </c>
      <c r="G10" s="23" t="s">
        <v>666</v>
      </c>
      <c r="H10" s="1" t="s">
        <v>667</v>
      </c>
      <c r="I10" s="36" t="str">
        <f>HYPERLINK("#", "https://www.suzuran.or.jp/")</f>
        <v>https://www.suzuran.or.jp/</v>
      </c>
      <c r="J10" s="23" t="s">
        <v>310</v>
      </c>
      <c r="K10" s="23" t="s">
        <v>392</v>
      </c>
    </row>
    <row r="11" spans="1:12" s="5" customFormat="1" ht="39" x14ac:dyDescent="0.4">
      <c r="A11" s="23" t="s">
        <v>45</v>
      </c>
      <c r="B11" s="40" t="s">
        <v>344</v>
      </c>
      <c r="C11" s="23" t="s">
        <v>468</v>
      </c>
      <c r="D11" s="23" t="s">
        <v>66</v>
      </c>
      <c r="E11" s="23" t="s">
        <v>67</v>
      </c>
      <c r="F11" s="23" t="s">
        <v>469</v>
      </c>
      <c r="G11" s="23" t="s">
        <v>470</v>
      </c>
      <c r="H11" s="1" t="s">
        <v>471</v>
      </c>
      <c r="I11" s="23" t="str">
        <f>HYPERLINK("#", "https://benextwith.com/")</f>
        <v>https://benextwith.com/</v>
      </c>
      <c r="J11" s="23" t="s">
        <v>310</v>
      </c>
      <c r="K11" s="23" t="s">
        <v>575</v>
      </c>
    </row>
    <row r="12" spans="1:12" s="5" customFormat="1" ht="39" x14ac:dyDescent="0.4">
      <c r="A12" s="23" t="s">
        <v>33</v>
      </c>
      <c r="B12" s="40" t="s">
        <v>577</v>
      </c>
      <c r="C12" s="23" t="s">
        <v>578</v>
      </c>
      <c r="D12" s="23" t="s">
        <v>101</v>
      </c>
      <c r="E12" s="23" t="s">
        <v>579</v>
      </c>
      <c r="F12" s="23" t="s">
        <v>708</v>
      </c>
      <c r="G12" s="23" t="s">
        <v>708</v>
      </c>
      <c r="H12" s="1" t="s">
        <v>350</v>
      </c>
      <c r="I12" s="23" t="str">
        <f>HYPERLINK("#", "https://neokeikouen.wixsite.com/mysite")</f>
        <v>https://neokeikouen.wixsite.com/mysite</v>
      </c>
      <c r="J12" s="23" t="s">
        <v>310</v>
      </c>
      <c r="K12" s="23" t="s">
        <v>351</v>
      </c>
    </row>
    <row r="13" spans="1:12" s="5" customFormat="1" ht="39" x14ac:dyDescent="0.4">
      <c r="A13" s="23" t="s">
        <v>33</v>
      </c>
      <c r="B13" s="40" t="s">
        <v>292</v>
      </c>
      <c r="C13" s="23" t="s">
        <v>591</v>
      </c>
      <c r="D13" s="23" t="s">
        <v>101</v>
      </c>
      <c r="E13" s="23" t="s">
        <v>294</v>
      </c>
      <c r="F13" s="23" t="s">
        <v>592</v>
      </c>
      <c r="G13" s="23" t="s">
        <v>593</v>
      </c>
      <c r="H13" s="1" t="s">
        <v>594</v>
      </c>
      <c r="I13" s="23"/>
      <c r="J13" s="23" t="s">
        <v>310</v>
      </c>
      <c r="K13" s="23" t="s">
        <v>296</v>
      </c>
    </row>
    <row r="14" spans="1:12" s="5" customFormat="1" ht="39" x14ac:dyDescent="0.4">
      <c r="A14" s="23" t="s">
        <v>401</v>
      </c>
      <c r="B14" s="40" t="s">
        <v>186</v>
      </c>
      <c r="C14" s="23" t="s">
        <v>495</v>
      </c>
      <c r="D14" s="23" t="s">
        <v>82</v>
      </c>
      <c r="E14" s="23" t="s">
        <v>187</v>
      </c>
      <c r="F14" s="23" t="s">
        <v>452</v>
      </c>
      <c r="G14" s="23" t="s">
        <v>453</v>
      </c>
      <c r="H14" s="1" t="s">
        <v>454</v>
      </c>
      <c r="I14" s="23" t="str">
        <f>HYPERLINK("#", "http://www.tomoni.or.jp/fleur/")</f>
        <v>http://www.tomoni.or.jp/fleur/</v>
      </c>
      <c r="J14" s="23" t="s">
        <v>310</v>
      </c>
      <c r="K14" s="23" t="s">
        <v>276</v>
      </c>
    </row>
    <row r="15" spans="1:12" s="5" customFormat="1" ht="39" x14ac:dyDescent="0.4">
      <c r="A15" s="23" t="s">
        <v>33</v>
      </c>
      <c r="B15" s="40" t="s">
        <v>99</v>
      </c>
      <c r="C15" s="23" t="s">
        <v>388</v>
      </c>
      <c r="D15" s="23" t="s">
        <v>101</v>
      </c>
      <c r="E15" s="23" t="s">
        <v>389</v>
      </c>
      <c r="F15" s="23" t="s">
        <v>662</v>
      </c>
      <c r="G15" s="23" t="s">
        <v>662</v>
      </c>
      <c r="H15" s="41"/>
      <c r="I15" s="36"/>
      <c r="J15" s="23" t="s">
        <v>310</v>
      </c>
      <c r="K15" s="23" t="s">
        <v>390</v>
      </c>
    </row>
    <row r="16" spans="1:12" s="5" customFormat="1" ht="39" x14ac:dyDescent="0.4">
      <c r="A16" s="23" t="s">
        <v>33</v>
      </c>
      <c r="B16" s="40" t="s">
        <v>34</v>
      </c>
      <c r="C16" s="23" t="s">
        <v>35</v>
      </c>
      <c r="D16" s="23" t="s">
        <v>101</v>
      </c>
      <c r="E16" s="23" t="s">
        <v>391</v>
      </c>
      <c r="F16" s="23" t="s">
        <v>763</v>
      </c>
      <c r="G16" s="23" t="s">
        <v>763</v>
      </c>
      <c r="H16" s="1" t="s">
        <v>663</v>
      </c>
      <c r="I16" s="23" t="str">
        <f>HYPERLINK("#", "https://19970401aoba.amebaownd.com/")</f>
        <v>https://19970401aoba.amebaownd.com/</v>
      </c>
      <c r="J16" s="23" t="s">
        <v>310</v>
      </c>
      <c r="K16" s="23" t="s">
        <v>276</v>
      </c>
    </row>
    <row r="17" spans="1:11" s="5" customFormat="1" ht="39" x14ac:dyDescent="0.4">
      <c r="A17" s="23" t="s">
        <v>673</v>
      </c>
      <c r="B17" s="40" t="s">
        <v>674</v>
      </c>
      <c r="C17" s="23" t="s">
        <v>428</v>
      </c>
      <c r="D17" s="23" t="s">
        <v>429</v>
      </c>
      <c r="E17" s="23" t="s">
        <v>430</v>
      </c>
      <c r="F17" s="23" t="s">
        <v>431</v>
      </c>
      <c r="G17" s="23" t="s">
        <v>432</v>
      </c>
      <c r="H17" s="41" t="s">
        <v>433</v>
      </c>
      <c r="I17" s="36" t="str">
        <f>HYPERLINK("#", "http://www.pico-jp.com")</f>
        <v>http://www.pico-jp.com</v>
      </c>
      <c r="J17" s="23" t="s">
        <v>310</v>
      </c>
      <c r="K17" s="23"/>
    </row>
    <row r="18" spans="1:11" s="5" customFormat="1" ht="39" x14ac:dyDescent="0.4">
      <c r="A18" s="23" t="s">
        <v>33</v>
      </c>
      <c r="B18" s="40" t="s">
        <v>143</v>
      </c>
      <c r="C18" s="23" t="s">
        <v>661</v>
      </c>
      <c r="D18" s="23" t="s">
        <v>82</v>
      </c>
      <c r="E18" s="23" t="s">
        <v>385</v>
      </c>
      <c r="F18" s="23" t="s">
        <v>411</v>
      </c>
      <c r="G18" s="23" t="s">
        <v>412</v>
      </c>
      <c r="H18" s="1" t="s">
        <v>414</v>
      </c>
      <c r="I18" s="23"/>
      <c r="J18" s="23" t="s">
        <v>310</v>
      </c>
      <c r="K18" s="23" t="s">
        <v>386</v>
      </c>
    </row>
    <row r="19" spans="1:11" s="5" customFormat="1" ht="39" x14ac:dyDescent="0.4">
      <c r="A19" s="23" t="s">
        <v>33</v>
      </c>
      <c r="B19" s="40" t="s">
        <v>319</v>
      </c>
      <c r="C19" s="23" t="s">
        <v>653</v>
      </c>
      <c r="D19" s="23" t="s">
        <v>66</v>
      </c>
      <c r="E19" s="23" t="s">
        <v>321</v>
      </c>
      <c r="F19" s="23" t="s">
        <v>549</v>
      </c>
      <c r="G19" s="23" t="s">
        <v>550</v>
      </c>
      <c r="H19" s="1" t="s">
        <v>551</v>
      </c>
      <c r="I19" s="23" t="str">
        <f>HYPERLINK("#", "https://porte-works.com")</f>
        <v>https://porte-works.com</v>
      </c>
      <c r="J19" s="23" t="s">
        <v>310</v>
      </c>
      <c r="K19" s="23" t="s">
        <v>324</v>
      </c>
    </row>
    <row r="20" spans="1:11" s="5" customFormat="1" ht="39" customHeight="1" x14ac:dyDescent="0.4">
      <c r="A20" s="23" t="s">
        <v>346</v>
      </c>
      <c r="B20" s="40" t="s">
        <v>347</v>
      </c>
      <c r="C20" s="23" t="s">
        <v>804</v>
      </c>
      <c r="D20" s="23" t="s">
        <v>66</v>
      </c>
      <c r="E20" s="23" t="s">
        <v>348</v>
      </c>
      <c r="F20" s="23" t="s">
        <v>805</v>
      </c>
      <c r="G20" s="23" t="s">
        <v>805</v>
      </c>
      <c r="H20" s="1" t="s">
        <v>806</v>
      </c>
      <c r="I20" s="23"/>
      <c r="J20" s="23" t="s">
        <v>349</v>
      </c>
      <c r="K20" s="23"/>
    </row>
    <row r="21" spans="1:11" s="5" customFormat="1" ht="58.5" x14ac:dyDescent="0.4">
      <c r="A21" s="23" t="s">
        <v>657</v>
      </c>
      <c r="B21" s="40" t="s">
        <v>353</v>
      </c>
      <c r="C21" s="23" t="s">
        <v>713</v>
      </c>
      <c r="D21" s="23" t="s">
        <v>66</v>
      </c>
      <c r="E21" s="23" t="s">
        <v>554</v>
      </c>
      <c r="F21" s="23" t="s">
        <v>585</v>
      </c>
      <c r="G21" s="23" t="s">
        <v>585</v>
      </c>
      <c r="H21" s="1" t="s">
        <v>586</v>
      </c>
      <c r="I21" s="23"/>
      <c r="J21" s="23" t="s">
        <v>349</v>
      </c>
      <c r="K21" s="23" t="s">
        <v>354</v>
      </c>
    </row>
    <row r="22" spans="1:11" s="5" customFormat="1" ht="39" x14ac:dyDescent="0.4">
      <c r="A22" s="23" t="s">
        <v>401</v>
      </c>
      <c r="B22" s="40" t="s">
        <v>99</v>
      </c>
      <c r="C22" s="23" t="s">
        <v>100</v>
      </c>
      <c r="D22" s="23" t="s">
        <v>101</v>
      </c>
      <c r="E22" s="23" t="s">
        <v>331</v>
      </c>
      <c r="F22" s="23" t="s">
        <v>462</v>
      </c>
      <c r="G22" s="23" t="s">
        <v>402</v>
      </c>
      <c r="H22" s="1" t="s">
        <v>463</v>
      </c>
      <c r="I22" s="23" t="str">
        <f>HYPERLINK("#", "https://fukushimura.or.jp/")</f>
        <v>https://fukushimura.or.jp/</v>
      </c>
      <c r="J22" s="23" t="s">
        <v>349</v>
      </c>
      <c r="K22" s="23" t="s">
        <v>276</v>
      </c>
    </row>
    <row r="23" spans="1:11" s="5" customFormat="1" ht="78" x14ac:dyDescent="0.4">
      <c r="A23" s="23" t="s">
        <v>33</v>
      </c>
      <c r="B23" s="40" t="s">
        <v>278</v>
      </c>
      <c r="C23" s="23" t="s">
        <v>279</v>
      </c>
      <c r="D23" s="23" t="s">
        <v>66</v>
      </c>
      <c r="E23" s="23" t="s">
        <v>280</v>
      </c>
      <c r="F23" s="23" t="s">
        <v>779</v>
      </c>
      <c r="G23" s="23" t="s">
        <v>780</v>
      </c>
      <c r="H23" s="1" t="s">
        <v>781</v>
      </c>
      <c r="I23" s="23" t="str">
        <f>HYPERLINK("#", "https://www.cfp-inc.jp/")</f>
        <v>https://www.cfp-inc.jp/</v>
      </c>
      <c r="J23" s="23" t="s">
        <v>349</v>
      </c>
      <c r="K23" s="23" t="s">
        <v>378</v>
      </c>
    </row>
    <row r="24" spans="1:11" s="5" customFormat="1" ht="39" x14ac:dyDescent="0.4">
      <c r="A24" s="23" t="s">
        <v>33</v>
      </c>
      <c r="B24" s="40" t="s">
        <v>37</v>
      </c>
      <c r="C24" s="23" t="s">
        <v>38</v>
      </c>
      <c r="D24" s="23" t="s">
        <v>101</v>
      </c>
      <c r="E24" s="23" t="s">
        <v>148</v>
      </c>
      <c r="F24" s="23" t="s">
        <v>149</v>
      </c>
      <c r="G24" s="23" t="s">
        <v>150</v>
      </c>
      <c r="H24" s="1" t="s">
        <v>652</v>
      </c>
      <c r="I24" s="23" t="str">
        <f>HYPERLINK("#", "https://www.s-nanahoshi.jp/")</f>
        <v>https://www.s-nanahoshi.jp/</v>
      </c>
      <c r="J24" s="23" t="s">
        <v>311</v>
      </c>
      <c r="K24" s="23" t="s">
        <v>153</v>
      </c>
    </row>
    <row r="25" spans="1:11" s="5" customFormat="1" ht="39" x14ac:dyDescent="0.4">
      <c r="A25" s="23" t="s">
        <v>401</v>
      </c>
      <c r="B25" s="40" t="s">
        <v>328</v>
      </c>
      <c r="C25" s="23" t="s">
        <v>56</v>
      </c>
      <c r="D25" s="23" t="s">
        <v>82</v>
      </c>
      <c r="E25" s="23" t="s">
        <v>329</v>
      </c>
      <c r="F25" s="23" t="s">
        <v>558</v>
      </c>
      <c r="G25" s="23" t="s">
        <v>559</v>
      </c>
      <c r="H25" s="1" t="s">
        <v>560</v>
      </c>
      <c r="I25" s="23" t="str">
        <f>HYPERLINK("#", "https://kazenotani.info/")</f>
        <v>https://kazenotani.info/</v>
      </c>
      <c r="J25" s="23" t="s">
        <v>311</v>
      </c>
      <c r="K25" s="23" t="s">
        <v>561</v>
      </c>
    </row>
    <row r="26" spans="1:11" s="5" customFormat="1" ht="39" x14ac:dyDescent="0.4">
      <c r="A26" s="23" t="s">
        <v>33</v>
      </c>
      <c r="B26" s="40" t="s">
        <v>371</v>
      </c>
      <c r="C26" s="23" t="s">
        <v>372</v>
      </c>
      <c r="D26" s="23" t="s">
        <v>66</v>
      </c>
      <c r="E26" s="23" t="s">
        <v>881</v>
      </c>
      <c r="F26" s="23" t="s">
        <v>607</v>
      </c>
      <c r="G26" s="23" t="s">
        <v>607</v>
      </c>
      <c r="H26" s="1" t="s">
        <v>608</v>
      </c>
      <c r="I26" s="23"/>
      <c r="J26" s="23" t="s">
        <v>311</v>
      </c>
      <c r="K26" s="23" t="s">
        <v>374</v>
      </c>
    </row>
    <row r="27" spans="1:11" s="5" customFormat="1" ht="39" x14ac:dyDescent="0.4">
      <c r="A27" s="23" t="s">
        <v>33</v>
      </c>
      <c r="B27" s="40" t="s">
        <v>190</v>
      </c>
      <c r="C27" s="23" t="s">
        <v>964</v>
      </c>
      <c r="D27" s="23" t="s">
        <v>82</v>
      </c>
      <c r="E27" s="23" t="s">
        <v>192</v>
      </c>
      <c r="F27" s="23" t="s">
        <v>497</v>
      </c>
      <c r="G27" s="23" t="s">
        <v>497</v>
      </c>
      <c r="H27" s="1" t="s">
        <v>455</v>
      </c>
      <c r="I27" s="23" t="str">
        <f>HYPERLINK("#", "http://keyaki.blog.jp/")</f>
        <v>http://keyaki.blog.jp/</v>
      </c>
      <c r="J27" s="23" t="s">
        <v>311</v>
      </c>
      <c r="K27" s="23"/>
    </row>
    <row r="28" spans="1:11" s="5" customFormat="1" ht="39" x14ac:dyDescent="0.4">
      <c r="A28" s="23" t="s">
        <v>33</v>
      </c>
      <c r="B28" s="40" t="s">
        <v>394</v>
      </c>
      <c r="C28" s="23" t="s">
        <v>395</v>
      </c>
      <c r="D28" s="23" t="s">
        <v>101</v>
      </c>
      <c r="E28" s="23" t="s">
        <v>396</v>
      </c>
      <c r="F28" s="23" t="s">
        <v>668</v>
      </c>
      <c r="G28" s="23" t="s">
        <v>668</v>
      </c>
      <c r="H28" s="1" t="s">
        <v>669</v>
      </c>
      <c r="I28" s="36"/>
      <c r="J28" s="23" t="s">
        <v>671</v>
      </c>
      <c r="K28" s="23" t="s">
        <v>397</v>
      </c>
    </row>
    <row r="29" spans="1:11" s="5" customFormat="1" ht="39" customHeight="1" x14ac:dyDescent="0.4">
      <c r="A29" s="23" t="s">
        <v>807</v>
      </c>
      <c r="B29" s="40" t="s">
        <v>684</v>
      </c>
      <c r="C29" s="23" t="s">
        <v>685</v>
      </c>
      <c r="D29" s="23" t="s">
        <v>686</v>
      </c>
      <c r="E29" s="23" t="s">
        <v>808</v>
      </c>
      <c r="F29" s="23" t="s">
        <v>688</v>
      </c>
      <c r="G29" s="23" t="s">
        <v>689</v>
      </c>
      <c r="H29" s="1" t="s">
        <v>690</v>
      </c>
      <c r="I29" s="23" t="str">
        <f>HYPERLINK("#", "https://www.suzuran.or.jp/")</f>
        <v>https://www.suzuran.or.jp/</v>
      </c>
      <c r="J29" s="23" t="s">
        <v>809</v>
      </c>
      <c r="K29" s="23" t="s">
        <v>691</v>
      </c>
    </row>
    <row r="30" spans="1:11" s="5" customFormat="1" ht="39" x14ac:dyDescent="0.4">
      <c r="A30" s="23" t="s">
        <v>33</v>
      </c>
      <c r="B30" s="40" t="s">
        <v>595</v>
      </c>
      <c r="C30" s="23" t="s">
        <v>596</v>
      </c>
      <c r="D30" s="23" t="s">
        <v>101</v>
      </c>
      <c r="E30" s="23" t="s">
        <v>272</v>
      </c>
      <c r="F30" s="23" t="s">
        <v>597</v>
      </c>
      <c r="G30" s="23" t="s">
        <v>598</v>
      </c>
      <c r="H30" s="1" t="s">
        <v>599</v>
      </c>
      <c r="I30" s="23" t="str">
        <f>HYPERLINK("#", "https://www.silentfoot.com/")</f>
        <v>https://www.silentfoot.com/</v>
      </c>
      <c r="J30" s="23" t="s">
        <v>902</v>
      </c>
      <c r="K30" s="23"/>
    </row>
    <row r="31" spans="1:11" s="5" customFormat="1" ht="39" x14ac:dyDescent="0.4">
      <c r="A31" s="23" t="s">
        <v>45</v>
      </c>
      <c r="B31" s="40" t="s">
        <v>344</v>
      </c>
      <c r="C31" s="23" t="s">
        <v>65</v>
      </c>
      <c r="D31" s="23" t="s">
        <v>66</v>
      </c>
      <c r="E31" s="23" t="s">
        <v>67</v>
      </c>
      <c r="F31" s="23" t="s">
        <v>68</v>
      </c>
      <c r="G31" s="23" t="s">
        <v>706</v>
      </c>
      <c r="H31" s="1" t="s">
        <v>69</v>
      </c>
      <c r="I31" s="23" t="str">
        <f>HYPERLINK("#", "https://benextwith.com/")</f>
        <v>https://benextwith.com/</v>
      </c>
      <c r="J31" s="23" t="s">
        <v>778</v>
      </c>
      <c r="K31" s="23" t="s">
        <v>707</v>
      </c>
    </row>
    <row r="32" spans="1:11" s="5" customFormat="1" ht="39" x14ac:dyDescent="0.4">
      <c r="A32" s="23" t="s">
        <v>33</v>
      </c>
      <c r="B32" s="40" t="s">
        <v>292</v>
      </c>
      <c r="C32" s="23" t="s">
        <v>591</v>
      </c>
      <c r="D32" s="23" t="s">
        <v>101</v>
      </c>
      <c r="E32" s="23" t="s">
        <v>294</v>
      </c>
      <c r="F32" s="23" t="s">
        <v>592</v>
      </c>
      <c r="G32" s="23" t="s">
        <v>593</v>
      </c>
      <c r="H32" s="1" t="s">
        <v>594</v>
      </c>
      <c r="I32" s="23"/>
      <c r="J32" s="23" t="s">
        <v>362</v>
      </c>
      <c r="K32" s="23" t="s">
        <v>296</v>
      </c>
    </row>
    <row r="33" spans="1:11" s="5" customFormat="1" ht="39" x14ac:dyDescent="0.4">
      <c r="A33" s="23" t="s">
        <v>33</v>
      </c>
      <c r="B33" s="40" t="s">
        <v>99</v>
      </c>
      <c r="C33" s="23" t="s">
        <v>388</v>
      </c>
      <c r="D33" s="23" t="s">
        <v>101</v>
      </c>
      <c r="E33" s="23" t="s">
        <v>389</v>
      </c>
      <c r="F33" s="23" t="s">
        <v>662</v>
      </c>
      <c r="G33" s="23" t="s">
        <v>662</v>
      </c>
      <c r="H33" s="41"/>
      <c r="I33" s="36"/>
      <c r="J33" s="23" t="s">
        <v>362</v>
      </c>
      <c r="K33" s="23" t="s">
        <v>325</v>
      </c>
    </row>
    <row r="34" spans="1:11" s="5" customFormat="1" ht="39" x14ac:dyDescent="0.4">
      <c r="A34" s="23" t="s">
        <v>401</v>
      </c>
      <c r="B34" s="40" t="s">
        <v>186</v>
      </c>
      <c r="C34" s="23" t="s">
        <v>495</v>
      </c>
      <c r="D34" s="23" t="s">
        <v>82</v>
      </c>
      <c r="E34" s="23" t="s">
        <v>187</v>
      </c>
      <c r="F34" s="23" t="s">
        <v>452</v>
      </c>
      <c r="G34" s="23" t="s">
        <v>453</v>
      </c>
      <c r="H34" s="1" t="s">
        <v>454</v>
      </c>
      <c r="I34" s="23" t="str">
        <f>HYPERLINK("#", "http://www.tomoni.or.jp/fleur/")</f>
        <v>http://www.tomoni.or.jp/fleur/</v>
      </c>
      <c r="J34" s="23" t="s">
        <v>606</v>
      </c>
      <c r="K34" s="23" t="s">
        <v>276</v>
      </c>
    </row>
    <row r="35" spans="1:11" s="5" customFormat="1" ht="39" x14ac:dyDescent="0.4">
      <c r="A35" s="23" t="s">
        <v>33</v>
      </c>
      <c r="B35" s="40" t="s">
        <v>34</v>
      </c>
      <c r="C35" s="23" t="s">
        <v>35</v>
      </c>
      <c r="D35" s="23" t="s">
        <v>101</v>
      </c>
      <c r="E35" s="23" t="s">
        <v>391</v>
      </c>
      <c r="F35" s="23" t="s">
        <v>764</v>
      </c>
      <c r="G35" s="23" t="s">
        <v>764</v>
      </c>
      <c r="H35" s="1" t="s">
        <v>663</v>
      </c>
      <c r="I35" s="23" t="str">
        <f>HYPERLINK("#", "https://19970401aoba.amebaownd.com/")</f>
        <v>https://19970401aoba.amebaownd.com/</v>
      </c>
      <c r="J35" s="23" t="s">
        <v>606</v>
      </c>
      <c r="K35" s="23" t="s">
        <v>325</v>
      </c>
    </row>
    <row r="36" spans="1:11" s="5" customFormat="1" ht="39" x14ac:dyDescent="0.4">
      <c r="A36" s="23" t="s">
        <v>401</v>
      </c>
      <c r="B36" s="40" t="s">
        <v>333</v>
      </c>
      <c r="C36" s="23" t="s">
        <v>43</v>
      </c>
      <c r="D36" s="23" t="s">
        <v>101</v>
      </c>
      <c r="E36" s="23" t="s">
        <v>334</v>
      </c>
      <c r="F36" s="23" t="s">
        <v>335</v>
      </c>
      <c r="G36" s="23" t="s">
        <v>336</v>
      </c>
      <c r="H36" s="1" t="s">
        <v>568</v>
      </c>
      <c r="I36" s="23" t="str">
        <f>HYPERLINK("#", "https://kazenotani.info/")</f>
        <v>https://kazenotani.info/</v>
      </c>
      <c r="J36" s="23" t="s">
        <v>606</v>
      </c>
      <c r="K36" s="23" t="s">
        <v>337</v>
      </c>
    </row>
    <row r="37" spans="1:11" s="5" customFormat="1" ht="39" x14ac:dyDescent="0.4">
      <c r="A37" s="23" t="s">
        <v>33</v>
      </c>
      <c r="B37" s="40" t="s">
        <v>143</v>
      </c>
      <c r="C37" s="23" t="s">
        <v>661</v>
      </c>
      <c r="D37" s="23" t="s">
        <v>82</v>
      </c>
      <c r="E37" s="23" t="s">
        <v>385</v>
      </c>
      <c r="F37" s="23" t="s">
        <v>411</v>
      </c>
      <c r="G37" s="23" t="s">
        <v>412</v>
      </c>
      <c r="H37" s="1" t="s">
        <v>414</v>
      </c>
      <c r="I37" s="23"/>
      <c r="J37" s="23" t="s">
        <v>773</v>
      </c>
      <c r="K37" s="23" t="s">
        <v>387</v>
      </c>
    </row>
    <row r="38" spans="1:11" s="5" customFormat="1" ht="39" x14ac:dyDescent="0.4">
      <c r="A38" s="23" t="s">
        <v>673</v>
      </c>
      <c r="B38" s="40" t="s">
        <v>674</v>
      </c>
      <c r="C38" s="23" t="s">
        <v>428</v>
      </c>
      <c r="D38" s="23" t="s">
        <v>429</v>
      </c>
      <c r="E38" s="23" t="s">
        <v>430</v>
      </c>
      <c r="F38" s="23" t="s">
        <v>431</v>
      </c>
      <c r="G38" s="23" t="s">
        <v>432</v>
      </c>
      <c r="H38" s="41" t="s">
        <v>433</v>
      </c>
      <c r="I38" s="36" t="str">
        <f>HYPERLINK("#", "http://www.pico-jp.com")</f>
        <v>http://www.pico-jp.com</v>
      </c>
      <c r="J38" s="23" t="s">
        <v>675</v>
      </c>
      <c r="K38" s="23"/>
    </row>
    <row r="39" spans="1:11" s="5" customFormat="1" ht="39" x14ac:dyDescent="0.4">
      <c r="A39" s="23" t="s">
        <v>33</v>
      </c>
      <c r="B39" s="40" t="s">
        <v>262</v>
      </c>
      <c r="C39" s="23" t="s">
        <v>50</v>
      </c>
      <c r="D39" s="23" t="s">
        <v>66</v>
      </c>
      <c r="E39" s="23" t="s">
        <v>709</v>
      </c>
      <c r="F39" s="23" t="s">
        <v>711</v>
      </c>
      <c r="G39" s="23" t="s">
        <v>712</v>
      </c>
      <c r="H39" s="1" t="s">
        <v>583</v>
      </c>
      <c r="I39" s="23" t="str">
        <f>HYPERLINK("#", "http://www2.tbb.t-com.ne.jp/tsukushi/")</f>
        <v>http://www2.tbb.t-com.ne.jp/tsukushi/</v>
      </c>
      <c r="J39" s="23" t="s">
        <v>783</v>
      </c>
      <c r="K39" s="23" t="s">
        <v>584</v>
      </c>
    </row>
    <row r="40" spans="1:11" s="60" customFormat="1" ht="39" x14ac:dyDescent="0.4">
      <c r="A40" s="57" t="s">
        <v>33</v>
      </c>
      <c r="B40" s="58" t="s">
        <v>262</v>
      </c>
      <c r="C40" s="57" t="s">
        <v>50</v>
      </c>
      <c r="D40" s="57" t="s">
        <v>66</v>
      </c>
      <c r="E40" s="57" t="s">
        <v>709</v>
      </c>
      <c r="F40" s="57" t="s">
        <v>581</v>
      </c>
      <c r="G40" s="57" t="s">
        <v>582</v>
      </c>
      <c r="H40" s="59" t="s">
        <v>710</v>
      </c>
      <c r="I40" s="57" t="str">
        <f>HYPERLINK("#", "http://www2.tbb.t-com.ne.jp/tsukushi/")</f>
        <v>http://www2.tbb.t-com.ne.jp/tsukushi/</v>
      </c>
      <c r="J40" s="57" t="s">
        <v>782</v>
      </c>
      <c r="K40" s="57"/>
    </row>
    <row r="41" spans="1:11" s="60" customFormat="1" ht="39" x14ac:dyDescent="0.4">
      <c r="A41" s="57" t="s">
        <v>33</v>
      </c>
      <c r="B41" s="58" t="s">
        <v>54</v>
      </c>
      <c r="C41" s="57" t="s">
        <v>49</v>
      </c>
      <c r="D41" s="57" t="s">
        <v>66</v>
      </c>
      <c r="E41" s="57" t="s">
        <v>277</v>
      </c>
      <c r="F41" s="57" t="s">
        <v>600</v>
      </c>
      <c r="G41" s="57" t="s">
        <v>601</v>
      </c>
      <c r="H41" s="59" t="s">
        <v>602</v>
      </c>
      <c r="I41" s="57" t="str">
        <f>HYPERLINK("#", "https://h.t-shane.com/")</f>
        <v>https://h.t-shane.com/</v>
      </c>
      <c r="J41" s="57" t="s">
        <v>366</v>
      </c>
      <c r="K41" s="57"/>
    </row>
    <row r="42" spans="1:11" s="60" customFormat="1" ht="39" x14ac:dyDescent="0.4">
      <c r="A42" s="57" t="s">
        <v>401</v>
      </c>
      <c r="B42" s="58" t="s">
        <v>377</v>
      </c>
      <c r="C42" s="57" t="s">
        <v>614</v>
      </c>
      <c r="D42" s="57" t="s">
        <v>66</v>
      </c>
      <c r="E42" s="57" t="s">
        <v>555</v>
      </c>
      <c r="F42" s="57" t="s">
        <v>615</v>
      </c>
      <c r="G42" s="57" t="s">
        <v>616</v>
      </c>
      <c r="H42" s="59" t="s">
        <v>617</v>
      </c>
      <c r="I42" s="57" t="str">
        <f>HYPERLINK("#", "https://www.itijoukai.com/")</f>
        <v>https://www.itijoukai.com/</v>
      </c>
      <c r="J42" s="57" t="s">
        <v>556</v>
      </c>
      <c r="K42" s="57"/>
    </row>
    <row r="43" spans="1:11" s="60" customFormat="1" ht="39" x14ac:dyDescent="0.4">
      <c r="A43" s="57" t="s">
        <v>33</v>
      </c>
      <c r="B43" s="58" t="s">
        <v>595</v>
      </c>
      <c r="C43" s="57" t="s">
        <v>596</v>
      </c>
      <c r="D43" s="57" t="s">
        <v>101</v>
      </c>
      <c r="E43" s="57" t="s">
        <v>272</v>
      </c>
      <c r="F43" s="57" t="s">
        <v>597</v>
      </c>
      <c r="G43" s="57" t="s">
        <v>598</v>
      </c>
      <c r="H43" s="59" t="s">
        <v>599</v>
      </c>
      <c r="I43" s="57" t="str">
        <f>HYPERLINK("#", "https://www.silentfoot.com/")</f>
        <v>https://www.silentfoot.com/</v>
      </c>
      <c r="J43" s="57" t="s">
        <v>785</v>
      </c>
      <c r="K43" s="57"/>
    </row>
    <row r="44" spans="1:11" s="5" customFormat="1" ht="39" x14ac:dyDescent="0.4">
      <c r="A44" s="23" t="s">
        <v>33</v>
      </c>
      <c r="B44" s="40" t="s">
        <v>239</v>
      </c>
      <c r="C44" s="23" t="s">
        <v>516</v>
      </c>
      <c r="D44" s="23" t="s">
        <v>101</v>
      </c>
      <c r="E44" s="23" t="s">
        <v>240</v>
      </c>
      <c r="F44" s="23" t="s">
        <v>517</v>
      </c>
      <c r="G44" s="23" t="s">
        <v>518</v>
      </c>
      <c r="H44" s="1" t="s">
        <v>519</v>
      </c>
      <c r="I44" s="23"/>
      <c r="J44" s="23" t="s">
        <v>364</v>
      </c>
      <c r="K44" s="23"/>
    </row>
    <row r="45" spans="1:11" s="5" customFormat="1" ht="39" x14ac:dyDescent="0.4">
      <c r="A45" s="23" t="s">
        <v>33</v>
      </c>
      <c r="B45" s="40" t="s">
        <v>206</v>
      </c>
      <c r="C45" s="23" t="s">
        <v>338</v>
      </c>
      <c r="D45" s="23" t="s">
        <v>66</v>
      </c>
      <c r="E45" s="23" t="s">
        <v>553</v>
      </c>
      <c r="F45" s="23" t="s">
        <v>339</v>
      </c>
      <c r="G45" s="23" t="s">
        <v>570</v>
      </c>
      <c r="H45" s="1" t="s">
        <v>571</v>
      </c>
      <c r="I45" s="23" t="str">
        <f>HYPERLINK("#", "https://www.cfp-inc.jp/")</f>
        <v>https://www.cfp-inc.jp/</v>
      </c>
      <c r="J45" s="23" t="s">
        <v>784</v>
      </c>
      <c r="K45" s="23"/>
    </row>
    <row r="46" spans="1:11" s="5" customFormat="1" ht="39" x14ac:dyDescent="0.4">
      <c r="A46" s="23" t="s">
        <v>507</v>
      </c>
      <c r="B46" s="40" t="s">
        <v>206</v>
      </c>
      <c r="C46" s="23" t="s">
        <v>231</v>
      </c>
      <c r="D46" s="23" t="s">
        <v>66</v>
      </c>
      <c r="E46" s="23" t="s">
        <v>340</v>
      </c>
      <c r="F46" s="23" t="s">
        <v>513</v>
      </c>
      <c r="G46" s="23" t="s">
        <v>655</v>
      </c>
      <c r="H46" s="1" t="s">
        <v>656</v>
      </c>
      <c r="I46" s="23" t="str">
        <f>HYPERLINK("#", "https://www.cfp-inc.jp/")</f>
        <v>https://www.cfp-inc.jp/</v>
      </c>
      <c r="J46" s="23" t="s">
        <v>786</v>
      </c>
      <c r="K46" s="23"/>
    </row>
    <row r="47" spans="1:11" s="5" customFormat="1" ht="39" x14ac:dyDescent="0.4">
      <c r="A47" s="23" t="s">
        <v>33</v>
      </c>
      <c r="B47" s="40" t="s">
        <v>206</v>
      </c>
      <c r="C47" s="23" t="s">
        <v>207</v>
      </c>
      <c r="D47" s="23" t="s">
        <v>101</v>
      </c>
      <c r="E47" s="23" t="s">
        <v>309</v>
      </c>
      <c r="F47" s="23" t="s">
        <v>508</v>
      </c>
      <c r="G47" s="23" t="s">
        <v>621</v>
      </c>
      <c r="H47" s="1" t="s">
        <v>509</v>
      </c>
      <c r="I47" s="23" t="str">
        <f>HYPERLINK("#", "https://www.cfp-inc.jp/")</f>
        <v>https://www.cfp-inc.jp/</v>
      </c>
      <c r="J47" s="23" t="s">
        <v>787</v>
      </c>
      <c r="K47" s="23"/>
    </row>
    <row r="48" spans="1:11" s="5" customFormat="1" ht="58.5" x14ac:dyDescent="0.4">
      <c r="A48" s="34" t="s">
        <v>33</v>
      </c>
      <c r="B48" s="40" t="s">
        <v>699</v>
      </c>
      <c r="C48" s="23" t="s">
        <v>700</v>
      </c>
      <c r="D48" s="23" t="s">
        <v>686</v>
      </c>
      <c r="E48" s="23" t="s">
        <v>701</v>
      </c>
      <c r="F48" s="23" t="s">
        <v>702</v>
      </c>
      <c r="G48" s="23"/>
      <c r="H48" s="41" t="s">
        <v>703</v>
      </c>
      <c r="I48" s="36"/>
      <c r="J48" s="23" t="s">
        <v>704</v>
      </c>
      <c r="K48" s="23" t="s">
        <v>705</v>
      </c>
    </row>
    <row r="49" spans="1:11" s="5" customFormat="1" ht="39" x14ac:dyDescent="0.4">
      <c r="A49" s="23" t="s">
        <v>33</v>
      </c>
      <c r="B49" s="40" t="s">
        <v>204</v>
      </c>
      <c r="C49" s="23" t="s">
        <v>609</v>
      </c>
      <c r="D49" s="23" t="s">
        <v>101</v>
      </c>
      <c r="E49" s="23" t="s">
        <v>205</v>
      </c>
      <c r="F49" s="23" t="s">
        <v>610</v>
      </c>
      <c r="G49" s="23" t="s">
        <v>611</v>
      </c>
      <c r="H49" s="1" t="s">
        <v>612</v>
      </c>
      <c r="I49" s="23" t="str">
        <f>HYPERLINK("#", "https://suzuran.or.jp/faci-sun.html")</f>
        <v>https://suzuran.or.jp/faci-sun.html</v>
      </c>
      <c r="J49" s="23" t="s">
        <v>613</v>
      </c>
      <c r="K49" s="23"/>
    </row>
    <row r="50" spans="1:11" s="5" customFormat="1" ht="39" x14ac:dyDescent="0.4">
      <c r="A50" s="23" t="s">
        <v>33</v>
      </c>
      <c r="B50" s="40" t="s">
        <v>42</v>
      </c>
      <c r="C50" s="23" t="s">
        <v>562</v>
      </c>
      <c r="D50" s="23" t="s">
        <v>101</v>
      </c>
      <c r="E50" s="23" t="s">
        <v>332</v>
      </c>
      <c r="F50" s="23" t="s">
        <v>563</v>
      </c>
      <c r="G50" s="23" t="s">
        <v>564</v>
      </c>
      <c r="H50" s="1" t="s">
        <v>565</v>
      </c>
      <c r="I50" s="23" t="str">
        <f>HYPERLINK("#", "https://www.maitri-g.com/")</f>
        <v>https://www.maitri-g.com/</v>
      </c>
      <c r="J50" s="23" t="s">
        <v>566</v>
      </c>
      <c r="K50" s="23" t="s">
        <v>276</v>
      </c>
    </row>
    <row r="51" spans="1:11" s="5" customFormat="1" ht="39" x14ac:dyDescent="0.4">
      <c r="A51" s="23" t="s">
        <v>33</v>
      </c>
      <c r="B51" s="27" t="s">
        <v>319</v>
      </c>
      <c r="C51" s="27" t="s">
        <v>653</v>
      </c>
      <c r="D51" s="27" t="s">
        <v>66</v>
      </c>
      <c r="E51" s="23" t="s">
        <v>321</v>
      </c>
      <c r="F51" s="23" t="s">
        <v>549</v>
      </c>
      <c r="G51" s="23" t="s">
        <v>549</v>
      </c>
      <c r="H51" s="23" t="s">
        <v>323</v>
      </c>
      <c r="I51" s="23" t="str">
        <f>HYPERLINK("#", "https://porte-works.com")</f>
        <v>https://porte-works.com</v>
      </c>
      <c r="J51" s="23" t="s">
        <v>788</v>
      </c>
      <c r="K51" s="23" t="s">
        <v>325</v>
      </c>
    </row>
    <row r="52" spans="1:11" s="5" customFormat="1" ht="39" x14ac:dyDescent="0.4">
      <c r="A52" s="23" t="s">
        <v>33</v>
      </c>
      <c r="B52" s="40" t="s">
        <v>39</v>
      </c>
      <c r="C52" s="23" t="s">
        <v>222</v>
      </c>
      <c r="D52" s="23" t="s">
        <v>101</v>
      </c>
      <c r="E52" s="23" t="s">
        <v>115</v>
      </c>
      <c r="F52" s="23" t="s">
        <v>464</v>
      </c>
      <c r="G52" s="23" t="s">
        <v>477</v>
      </c>
      <c r="H52" s="1" t="s">
        <v>465</v>
      </c>
      <c r="I52" s="23" t="str">
        <f>HYPERLINK("#", "www.sagamihara-shafuku.or.jp")</f>
        <v>www.sagamihara-shafuku.or.jp</v>
      </c>
      <c r="J52" s="23" t="s">
        <v>788</v>
      </c>
      <c r="K52" s="23" t="s">
        <v>223</v>
      </c>
    </row>
    <row r="53" spans="1:11" s="5" customFormat="1" ht="39" x14ac:dyDescent="0.4">
      <c r="A53" s="23" t="s">
        <v>507</v>
      </c>
      <c r="B53" s="40" t="s">
        <v>39</v>
      </c>
      <c r="C53" s="23" t="s">
        <v>222</v>
      </c>
      <c r="D53" s="23" t="s">
        <v>101</v>
      </c>
      <c r="E53" s="23" t="s">
        <v>115</v>
      </c>
      <c r="F53" s="23" t="s">
        <v>464</v>
      </c>
      <c r="G53" s="23" t="s">
        <v>477</v>
      </c>
      <c r="H53" s="1" t="s">
        <v>465</v>
      </c>
      <c r="I53" s="23" t="str">
        <f>HYPERLINK("#", "www.sagamihara-shafuku.or.jp")</f>
        <v>www.sagamihara-shafuku.or.jp</v>
      </c>
      <c r="J53" s="23" t="s">
        <v>788</v>
      </c>
      <c r="K53" s="23" t="s">
        <v>223</v>
      </c>
    </row>
    <row r="54" spans="1:11" s="5" customFormat="1" ht="39" x14ac:dyDescent="0.4">
      <c r="A54" s="23" t="s">
        <v>33</v>
      </c>
      <c r="B54" s="40" t="s">
        <v>73</v>
      </c>
      <c r="C54" s="23" t="s">
        <v>417</v>
      </c>
      <c r="D54" s="23" t="s">
        <v>66</v>
      </c>
      <c r="E54" s="23" t="s">
        <v>75</v>
      </c>
      <c r="F54" s="23" t="s">
        <v>418</v>
      </c>
      <c r="G54" s="23" t="s">
        <v>419</v>
      </c>
      <c r="H54" s="1" t="s">
        <v>420</v>
      </c>
      <c r="I54" s="23" t="str">
        <f>HYPERLINK("#", "https://www.cfp-inc.jp")</f>
        <v>https://www.cfp-inc.jp</v>
      </c>
      <c r="J54" s="23" t="s">
        <v>789</v>
      </c>
      <c r="K54" s="23" t="s">
        <v>79</v>
      </c>
    </row>
    <row r="55" spans="1:11" s="5" customFormat="1" ht="39" x14ac:dyDescent="0.4">
      <c r="A55" s="23" t="s">
        <v>401</v>
      </c>
      <c r="B55" s="40" t="s">
        <v>377</v>
      </c>
      <c r="C55" s="23" t="s">
        <v>614</v>
      </c>
      <c r="D55" s="23" t="s">
        <v>66</v>
      </c>
      <c r="E55" s="23" t="s">
        <v>555</v>
      </c>
      <c r="F55" s="23" t="s">
        <v>615</v>
      </c>
      <c r="G55" s="23" t="s">
        <v>616</v>
      </c>
      <c r="H55" s="1" t="s">
        <v>617</v>
      </c>
      <c r="I55" s="23" t="str">
        <f>HYPERLINK("#", "https://www.itijoukai.com/")</f>
        <v>https://www.itijoukai.com/</v>
      </c>
      <c r="J55" s="23" t="s">
        <v>557</v>
      </c>
      <c r="K55" s="23"/>
    </row>
    <row r="56" spans="1:11" s="5" customFormat="1" ht="39" x14ac:dyDescent="0.4">
      <c r="A56" s="23" t="s">
        <v>33</v>
      </c>
      <c r="B56" s="40" t="s">
        <v>183</v>
      </c>
      <c r="C56" s="23" t="s">
        <v>962</v>
      </c>
      <c r="D56" s="23" t="s">
        <v>101</v>
      </c>
      <c r="E56" s="23" t="s">
        <v>456</v>
      </c>
      <c r="F56" s="23" t="s">
        <v>658</v>
      </c>
      <c r="G56" s="23" t="s">
        <v>493</v>
      </c>
      <c r="H56" s="1" t="s">
        <v>587</v>
      </c>
      <c r="I56" s="23" t="str">
        <f>HYPERLINK("#", "https://skettonishimon.simdif.com/")</f>
        <v>https://skettonishimon.simdif.com/</v>
      </c>
      <c r="J56" s="23" t="s">
        <v>901</v>
      </c>
      <c r="K56" s="23"/>
    </row>
    <row r="57" spans="1:11" s="5" customFormat="1" ht="58.5" x14ac:dyDescent="0.4">
      <c r="A57" s="34" t="s">
        <v>33</v>
      </c>
      <c r="B57" s="40" t="s">
        <v>693</v>
      </c>
      <c r="C57" s="23" t="s">
        <v>694</v>
      </c>
      <c r="D57" s="23" t="s">
        <v>686</v>
      </c>
      <c r="E57" s="23" t="s">
        <v>695</v>
      </c>
      <c r="F57" s="23" t="s">
        <v>696</v>
      </c>
      <c r="G57" s="23" t="s">
        <v>697</v>
      </c>
      <c r="H57" s="41" t="s">
        <v>698</v>
      </c>
      <c r="I57" s="36" t="str">
        <f>HYPERLINK("#", "https://s.t-shane.com/")</f>
        <v>https://s.t-shane.com/</v>
      </c>
      <c r="J57" s="23" t="s">
        <v>792</v>
      </c>
      <c r="K57" s="23"/>
    </row>
    <row r="58" spans="1:11" s="5" customFormat="1" ht="39" x14ac:dyDescent="0.4">
      <c r="A58" s="23" t="s">
        <v>401</v>
      </c>
      <c r="B58" s="40" t="s">
        <v>341</v>
      </c>
      <c r="C58" s="23" t="s">
        <v>963</v>
      </c>
      <c r="D58" s="23" t="s">
        <v>66</v>
      </c>
      <c r="E58" s="23" t="s">
        <v>342</v>
      </c>
      <c r="F58" s="23" t="s">
        <v>572</v>
      </c>
      <c r="G58" s="23" t="s">
        <v>343</v>
      </c>
      <c r="H58" s="1" t="s">
        <v>574</v>
      </c>
      <c r="I58" s="23"/>
      <c r="J58" s="23" t="s">
        <v>777</v>
      </c>
      <c r="K58" s="23"/>
    </row>
    <row r="59" spans="1:11" s="5" customFormat="1" ht="39" x14ac:dyDescent="0.4">
      <c r="A59" s="23" t="s">
        <v>33</v>
      </c>
      <c r="B59" s="40" t="s">
        <v>292</v>
      </c>
      <c r="C59" s="23" t="s">
        <v>591</v>
      </c>
      <c r="D59" s="23" t="s">
        <v>101</v>
      </c>
      <c r="E59" s="23" t="s">
        <v>294</v>
      </c>
      <c r="F59" s="23" t="s">
        <v>592</v>
      </c>
      <c r="G59" s="23" t="s">
        <v>593</v>
      </c>
      <c r="H59" s="1" t="s">
        <v>594</v>
      </c>
      <c r="I59" s="23"/>
      <c r="J59" s="23" t="s">
        <v>363</v>
      </c>
      <c r="K59" s="23" t="s">
        <v>296</v>
      </c>
    </row>
    <row r="60" spans="1:11" s="5" customFormat="1" ht="39" x14ac:dyDescent="0.4">
      <c r="A60" s="23" t="s">
        <v>33</v>
      </c>
      <c r="B60" s="40" t="s">
        <v>37</v>
      </c>
      <c r="C60" s="23" t="s">
        <v>38</v>
      </c>
      <c r="D60" s="23" t="s">
        <v>101</v>
      </c>
      <c r="E60" s="23" t="s">
        <v>148</v>
      </c>
      <c r="F60" s="23" t="s">
        <v>149</v>
      </c>
      <c r="G60" s="23" t="s">
        <v>547</v>
      </c>
      <c r="H60" s="1" t="s">
        <v>440</v>
      </c>
      <c r="I60" s="23" t="str">
        <f>HYPERLINK("#", "https://www.s-nanahoshi.jp/")</f>
        <v>https://www.s-nanahoshi.jp/</v>
      </c>
      <c r="J60" s="23" t="s">
        <v>312</v>
      </c>
      <c r="K60" s="23" t="s">
        <v>153</v>
      </c>
    </row>
    <row r="61" spans="1:11" s="5" customFormat="1" ht="39" x14ac:dyDescent="0.4">
      <c r="A61" s="23" t="s">
        <v>401</v>
      </c>
      <c r="B61" s="40" t="s">
        <v>186</v>
      </c>
      <c r="C61" s="23" t="s">
        <v>495</v>
      </c>
      <c r="D61" s="23" t="s">
        <v>82</v>
      </c>
      <c r="E61" s="23" t="s">
        <v>187</v>
      </c>
      <c r="F61" s="23" t="s">
        <v>452</v>
      </c>
      <c r="G61" s="23" t="s">
        <v>453</v>
      </c>
      <c r="H61" s="1" t="s">
        <v>454</v>
      </c>
      <c r="I61" s="23" t="str">
        <f>HYPERLINK("#", "http://www.tomoni.or.jp/fleur/")</f>
        <v>http://www.tomoni.or.jp/fleur/</v>
      </c>
      <c r="J61" s="23" t="s">
        <v>312</v>
      </c>
      <c r="K61" s="23" t="s">
        <v>276</v>
      </c>
    </row>
    <row r="62" spans="1:11" s="5" customFormat="1" ht="39" x14ac:dyDescent="0.4">
      <c r="A62" s="23" t="s">
        <v>33</v>
      </c>
      <c r="B62" s="40" t="s">
        <v>287</v>
      </c>
      <c r="C62" s="23" t="s">
        <v>664</v>
      </c>
      <c r="D62" s="23" t="s">
        <v>82</v>
      </c>
      <c r="E62" s="23" t="s">
        <v>288</v>
      </c>
      <c r="F62" s="23" t="s">
        <v>665</v>
      </c>
      <c r="G62" s="23" t="s">
        <v>666</v>
      </c>
      <c r="H62" s="1" t="s">
        <v>667</v>
      </c>
      <c r="I62" s="36" t="str">
        <f>HYPERLINK("#", "https://www.suzuran.or.jp/")</f>
        <v>https://www.suzuran.or.jp/</v>
      </c>
      <c r="J62" s="23" t="s">
        <v>393</v>
      </c>
      <c r="K62" s="23" t="s">
        <v>392</v>
      </c>
    </row>
    <row r="63" spans="1:11" s="5" customFormat="1" ht="39" x14ac:dyDescent="0.4">
      <c r="A63" s="23" t="s">
        <v>33</v>
      </c>
      <c r="B63" s="40" t="s">
        <v>394</v>
      </c>
      <c r="C63" s="23" t="s">
        <v>395</v>
      </c>
      <c r="D63" s="23" t="s">
        <v>101</v>
      </c>
      <c r="E63" s="23" t="s">
        <v>396</v>
      </c>
      <c r="F63" s="23" t="s">
        <v>668</v>
      </c>
      <c r="G63" s="23" t="s">
        <v>668</v>
      </c>
      <c r="H63" s="41" t="s">
        <v>669</v>
      </c>
      <c r="I63" s="36"/>
      <c r="J63" s="23" t="s">
        <v>672</v>
      </c>
      <c r="K63" s="23" t="s">
        <v>397</v>
      </c>
    </row>
    <row r="64" spans="1:11" s="5" customFormat="1" ht="39" x14ac:dyDescent="0.4">
      <c r="A64" s="23" t="s">
        <v>401</v>
      </c>
      <c r="B64" s="40" t="s">
        <v>99</v>
      </c>
      <c r="C64" s="23" t="s">
        <v>100</v>
      </c>
      <c r="D64" s="23" t="s">
        <v>101</v>
      </c>
      <c r="E64" s="23" t="s">
        <v>331</v>
      </c>
      <c r="F64" s="23" t="s">
        <v>462</v>
      </c>
      <c r="G64" s="23" t="s">
        <v>402</v>
      </c>
      <c r="H64" s="1" t="s">
        <v>463</v>
      </c>
      <c r="I64" s="23" t="str">
        <f>HYPERLINK("#", "https://fukushimura.or.jp/")</f>
        <v>https://fukushimura.or.jp/</v>
      </c>
      <c r="J64" s="23" t="s">
        <v>790</v>
      </c>
      <c r="K64" s="23" t="s">
        <v>276</v>
      </c>
    </row>
    <row r="65" spans="1:11" s="74" customFormat="1" ht="58.5" x14ac:dyDescent="0.4">
      <c r="A65" s="57" t="s">
        <v>33</v>
      </c>
      <c r="B65" s="76" t="s">
        <v>278</v>
      </c>
      <c r="C65" s="57" t="s">
        <v>279</v>
      </c>
      <c r="D65" s="57" t="s">
        <v>66</v>
      </c>
      <c r="E65" s="57" t="s">
        <v>280</v>
      </c>
      <c r="F65" s="57" t="s">
        <v>618</v>
      </c>
      <c r="G65" s="57" t="s">
        <v>619</v>
      </c>
      <c r="H65" s="57" t="s">
        <v>620</v>
      </c>
      <c r="I65" s="57" t="str">
        <f>HYPERLINK("#", "https://www.cfp-inc.jp/")</f>
        <v>https://www.cfp-inc.jp/</v>
      </c>
      <c r="J65" s="57" t="s">
        <v>379</v>
      </c>
      <c r="K65" s="57" t="s">
        <v>380</v>
      </c>
    </row>
    <row r="66" spans="1:11" s="74" customFormat="1" ht="58.5" x14ac:dyDescent="0.4">
      <c r="A66" s="57" t="s">
        <v>33</v>
      </c>
      <c r="B66" s="76" t="s">
        <v>319</v>
      </c>
      <c r="C66" s="57" t="s">
        <v>320</v>
      </c>
      <c r="D66" s="57" t="s">
        <v>66</v>
      </c>
      <c r="E66" s="57" t="s">
        <v>321</v>
      </c>
      <c r="F66" s="57" t="s">
        <v>322</v>
      </c>
      <c r="G66" s="57" t="s">
        <v>322</v>
      </c>
      <c r="H66" s="57" t="s">
        <v>323</v>
      </c>
      <c r="I66" s="57" t="str">
        <f>HYPERLINK("#", "https://porte-works.com")</f>
        <v>https://porte-works.com</v>
      </c>
      <c r="J66" s="57" t="s">
        <v>327</v>
      </c>
      <c r="K66" s="57" t="s">
        <v>324</v>
      </c>
    </row>
    <row r="67" spans="1:11" s="74" customFormat="1" ht="39" x14ac:dyDescent="0.4">
      <c r="A67" s="57" t="s">
        <v>33</v>
      </c>
      <c r="B67" s="76" t="s">
        <v>190</v>
      </c>
      <c r="C67" s="57" t="s">
        <v>964</v>
      </c>
      <c r="D67" s="57" t="s">
        <v>82</v>
      </c>
      <c r="E67" s="57" t="s">
        <v>192</v>
      </c>
      <c r="F67" s="57" t="s">
        <v>879</v>
      </c>
      <c r="G67" s="57" t="s">
        <v>879</v>
      </c>
      <c r="H67" s="57" t="s">
        <v>455</v>
      </c>
      <c r="I67" s="57" t="str">
        <f>HYPERLINK("#", "http://keyaki.blog.jp/")</f>
        <v>http://keyaki.blog.jp/</v>
      </c>
      <c r="J67" s="57" t="s">
        <v>898</v>
      </c>
      <c r="K67" s="57" t="s">
        <v>376</v>
      </c>
    </row>
    <row r="68" spans="1:11" s="74" customFormat="1" ht="39" customHeight="1" x14ac:dyDescent="0.4">
      <c r="A68" s="71" t="s">
        <v>33</v>
      </c>
      <c r="B68" s="76" t="s">
        <v>765</v>
      </c>
      <c r="C68" s="57" t="s">
        <v>715</v>
      </c>
      <c r="D68" s="57" t="s">
        <v>435</v>
      </c>
      <c r="E68" s="57" t="s">
        <v>766</v>
      </c>
      <c r="F68" s="57" t="s">
        <v>767</v>
      </c>
      <c r="G68" s="57" t="s">
        <v>460</v>
      </c>
      <c r="H68" s="57" t="s">
        <v>768</v>
      </c>
      <c r="I68" s="57" t="str">
        <f>HYPERLINK("#", "https://www.npo-monolith.com")</f>
        <v>https://www.npo-monolith.com</v>
      </c>
      <c r="J68" s="57" t="s">
        <v>716</v>
      </c>
      <c r="K68" s="57"/>
    </row>
    <row r="69" spans="1:11" s="78" customFormat="1" ht="117" x14ac:dyDescent="0.4">
      <c r="A69" s="57" t="s">
        <v>118</v>
      </c>
      <c r="B69" s="57" t="s">
        <v>907</v>
      </c>
      <c r="C69" s="57" t="s">
        <v>908</v>
      </c>
      <c r="D69" s="57" t="s">
        <v>429</v>
      </c>
      <c r="E69" s="57" t="s">
        <v>302</v>
      </c>
      <c r="F69" s="69" t="s">
        <v>909</v>
      </c>
      <c r="G69" s="69" t="s">
        <v>909</v>
      </c>
      <c r="H69" s="57" t="s">
        <v>910</v>
      </c>
      <c r="I69" s="65" t="str">
        <f>HYPERLINK("#", "https://an-style.co.jp/answork/")</f>
        <v>https://an-style.co.jp/answork/</v>
      </c>
      <c r="J69" s="57" t="s">
        <v>971</v>
      </c>
      <c r="K69" s="57"/>
    </row>
  </sheetData>
  <autoFilter ref="A2:K69">
    <sortState ref="A3:K94">
      <sortCondition ref="J2:J94"/>
    </sortState>
  </autoFilter>
  <phoneticPr fontId="1"/>
  <pageMargins left="0.70866141732283472" right="0.70866141732283472" top="0.74803149606299213" bottom="0.74803149606299213" header="0.31496062992125984" footer="0.31496062992125984"/>
  <pageSetup paperSize="8" scale="65"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'C:\Users\0121174\AppData\Local\Microsoft\Windows\INetCache\Content.Outlook\5532C5TU\[【相模原市】受注作業に関する調査票（株式会社アンスタイルあん''swork）.xlsx]【参考】種別一覧'!#REF!</xm:f>
          </x14:formula1>
          <xm:sqref>A69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zoomScale="70" zoomScaleNormal="70" workbookViewId="0">
      <selection activeCell="E9" sqref="E9"/>
    </sheetView>
  </sheetViews>
  <sheetFormatPr defaultColWidth="9" defaultRowHeight="24.75" customHeight="1" x14ac:dyDescent="0.4"/>
  <cols>
    <col min="1" max="1" width="21.25" style="38" bestFit="1" customWidth="1"/>
    <col min="2" max="2" width="28.875" style="38" customWidth="1"/>
    <col min="3" max="3" width="21.875" style="38" customWidth="1"/>
    <col min="4" max="4" width="6" style="38" bestFit="1" customWidth="1"/>
    <col min="5" max="5" width="28.125" style="38" customWidth="1"/>
    <col min="6" max="7" width="15.625" style="38" bestFit="1" customWidth="1"/>
    <col min="8" max="8" width="38.75" style="52" customWidth="1"/>
    <col min="9" max="9" width="35.625" style="52" customWidth="1"/>
    <col min="10" max="10" width="23" style="38" customWidth="1"/>
    <col min="11" max="11" width="34.625" style="38" customWidth="1"/>
    <col min="12" max="12" width="10" style="24" bestFit="1" customWidth="1"/>
    <col min="13" max="16384" width="9" style="24"/>
  </cols>
  <sheetData>
    <row r="1" spans="1:11" s="3" customFormat="1" ht="24.95" customHeight="1" x14ac:dyDescent="0.4">
      <c r="A1" s="25"/>
      <c r="B1" s="26"/>
      <c r="C1" s="25" t="s">
        <v>552</v>
      </c>
      <c r="D1" s="26"/>
      <c r="E1" s="26"/>
      <c r="F1" s="32"/>
      <c r="G1" s="32"/>
      <c r="H1" s="51"/>
      <c r="I1" s="51"/>
      <c r="J1" s="26"/>
      <c r="K1" s="2"/>
    </row>
    <row r="2" spans="1:11" s="3" customFormat="1" ht="24.95" customHeight="1" x14ac:dyDescent="0.4">
      <c r="A2" s="4" t="s">
        <v>24</v>
      </c>
      <c r="B2" s="4" t="s">
        <v>25</v>
      </c>
      <c r="C2" s="4" t="s">
        <v>26</v>
      </c>
      <c r="D2" s="4" t="s">
        <v>32</v>
      </c>
      <c r="E2" s="4" t="s">
        <v>27</v>
      </c>
      <c r="F2" s="4" t="s">
        <v>28</v>
      </c>
      <c r="G2" s="48" t="s">
        <v>29</v>
      </c>
      <c r="H2" s="39" t="s">
        <v>506</v>
      </c>
      <c r="I2" s="39" t="s">
        <v>31</v>
      </c>
      <c r="J2" s="49" t="s">
        <v>62</v>
      </c>
      <c r="K2" s="42" t="s">
        <v>64</v>
      </c>
    </row>
    <row r="3" spans="1:11" s="5" customFormat="1" ht="39" x14ac:dyDescent="0.4">
      <c r="A3" s="23" t="s">
        <v>401</v>
      </c>
      <c r="B3" s="40" t="s">
        <v>328</v>
      </c>
      <c r="C3" s="23" t="s">
        <v>56</v>
      </c>
      <c r="D3" s="23" t="s">
        <v>82</v>
      </c>
      <c r="E3" s="23" t="s">
        <v>329</v>
      </c>
      <c r="F3" s="23" t="s">
        <v>558</v>
      </c>
      <c r="G3" s="23" t="s">
        <v>559</v>
      </c>
      <c r="H3" s="1" t="s">
        <v>560</v>
      </c>
      <c r="I3" s="23" t="str">
        <f>HYPERLINK("#", "https://kazenotani.info/")</f>
        <v>https://kazenotani.info/</v>
      </c>
      <c r="J3" s="23" t="s">
        <v>576</v>
      </c>
      <c r="K3" s="23" t="s">
        <v>561</v>
      </c>
    </row>
    <row r="4" spans="1:11" s="5" customFormat="1" ht="39" customHeight="1" x14ac:dyDescent="0.4">
      <c r="A4" s="23" t="s">
        <v>33</v>
      </c>
      <c r="B4" s="40" t="s">
        <v>55</v>
      </c>
      <c r="C4" s="66" t="s">
        <v>55</v>
      </c>
      <c r="D4" s="23" t="s">
        <v>82</v>
      </c>
      <c r="E4" s="23" t="s">
        <v>161</v>
      </c>
      <c r="F4" s="23" t="s">
        <v>968</v>
      </c>
      <c r="G4" s="23" t="s">
        <v>969</v>
      </c>
      <c r="H4" s="1" t="s">
        <v>967</v>
      </c>
      <c r="I4" s="23"/>
      <c r="J4" s="23" t="s">
        <v>970</v>
      </c>
      <c r="K4" s="23"/>
    </row>
    <row r="5" spans="1:11" s="5" customFormat="1" ht="39" x14ac:dyDescent="0.4">
      <c r="A5" s="23" t="s">
        <v>33</v>
      </c>
      <c r="B5" s="40" t="s">
        <v>292</v>
      </c>
      <c r="C5" s="23" t="s">
        <v>293</v>
      </c>
      <c r="D5" s="23" t="s">
        <v>101</v>
      </c>
      <c r="E5" s="23" t="s">
        <v>294</v>
      </c>
      <c r="F5" s="23" t="s">
        <v>534</v>
      </c>
      <c r="G5" s="23" t="s">
        <v>535</v>
      </c>
      <c r="H5" s="1" t="s">
        <v>295</v>
      </c>
      <c r="I5" s="23"/>
      <c r="J5" s="23" t="s">
        <v>576</v>
      </c>
      <c r="K5" s="23" t="s">
        <v>296</v>
      </c>
    </row>
    <row r="6" spans="1:11" s="5" customFormat="1" ht="39" x14ac:dyDescent="0.4">
      <c r="A6" s="23" t="s">
        <v>33</v>
      </c>
      <c r="B6" s="40" t="s">
        <v>137</v>
      </c>
      <c r="C6" s="23" t="s">
        <v>51</v>
      </c>
      <c r="D6" s="23" t="s">
        <v>66</v>
      </c>
      <c r="E6" s="23" t="s">
        <v>381</v>
      </c>
      <c r="F6" s="23" t="s">
        <v>659</v>
      </c>
      <c r="G6" s="23" t="s">
        <v>659</v>
      </c>
      <c r="H6" s="1" t="s">
        <v>660</v>
      </c>
      <c r="I6" s="23" t="str">
        <f>HYPERLINK("#", "https://www.kawasemikai.org")</f>
        <v>https://www.kawasemikai.org</v>
      </c>
      <c r="J6" s="23" t="s">
        <v>576</v>
      </c>
      <c r="K6" s="23" t="s">
        <v>382</v>
      </c>
    </row>
    <row r="7" spans="1:11" s="5" customFormat="1" ht="39" customHeight="1" x14ac:dyDescent="0.4">
      <c r="A7" s="23" t="s">
        <v>683</v>
      </c>
      <c r="B7" s="40" t="s">
        <v>684</v>
      </c>
      <c r="C7" s="23" t="s">
        <v>685</v>
      </c>
      <c r="D7" s="23" t="s">
        <v>686</v>
      </c>
      <c r="E7" s="23" t="s">
        <v>687</v>
      </c>
      <c r="F7" s="23" t="s">
        <v>688</v>
      </c>
      <c r="G7" s="23" t="s">
        <v>689</v>
      </c>
      <c r="H7" s="1" t="s">
        <v>690</v>
      </c>
      <c r="I7" s="23" t="str">
        <f>HYPERLINK("#", "https://www.suzuran.or.jp/")</f>
        <v>https://www.suzuran.or.jp/</v>
      </c>
      <c r="J7" s="23" t="s">
        <v>576</v>
      </c>
      <c r="K7" s="23" t="s">
        <v>691</v>
      </c>
    </row>
    <row r="8" spans="1:11" s="5" customFormat="1" ht="39" x14ac:dyDescent="0.4">
      <c r="A8" s="23" t="s">
        <v>33</v>
      </c>
      <c r="B8" s="40" t="s">
        <v>37</v>
      </c>
      <c r="C8" s="23" t="s">
        <v>38</v>
      </c>
      <c r="D8" s="23" t="s">
        <v>101</v>
      </c>
      <c r="E8" s="23" t="s">
        <v>148</v>
      </c>
      <c r="F8" s="23" t="s">
        <v>149</v>
      </c>
      <c r="G8" s="23" t="s">
        <v>150</v>
      </c>
      <c r="H8" s="1" t="s">
        <v>151</v>
      </c>
      <c r="I8" s="23" t="str">
        <f>HYPERLINK("#", "https://www.s-nanahoshi.jp/")</f>
        <v>https://www.s-nanahoshi.jp/</v>
      </c>
      <c r="J8" s="23" t="s">
        <v>313</v>
      </c>
      <c r="K8" s="23" t="s">
        <v>314</v>
      </c>
    </row>
    <row r="9" spans="1:11" s="5" customFormat="1" ht="39" x14ac:dyDescent="0.4">
      <c r="A9" s="23" t="s">
        <v>673</v>
      </c>
      <c r="B9" s="40" t="s">
        <v>676</v>
      </c>
      <c r="C9" s="23" t="s">
        <v>398</v>
      </c>
      <c r="D9" s="23" t="s">
        <v>429</v>
      </c>
      <c r="E9" s="23" t="s">
        <v>678</v>
      </c>
      <c r="F9" s="23" t="s">
        <v>679</v>
      </c>
      <c r="G9" s="23" t="s">
        <v>680</v>
      </c>
      <c r="H9" s="41" t="s">
        <v>681</v>
      </c>
      <c r="I9" s="36" t="str">
        <f>HYPERLINK("#", "https://pg-sagami.com")</f>
        <v>https://pg-sagami.com</v>
      </c>
      <c r="J9" s="23" t="s">
        <v>714</v>
      </c>
      <c r="K9" s="23" t="s">
        <v>682</v>
      </c>
    </row>
    <row r="10" spans="1:11" s="5" customFormat="1" ht="39" x14ac:dyDescent="0.4">
      <c r="A10" s="23" t="s">
        <v>33</v>
      </c>
      <c r="B10" s="40" t="s">
        <v>319</v>
      </c>
      <c r="C10" s="23" t="s">
        <v>320</v>
      </c>
      <c r="D10" s="23" t="s">
        <v>66</v>
      </c>
      <c r="E10" s="23" t="s">
        <v>321</v>
      </c>
      <c r="F10" s="23" t="s">
        <v>322</v>
      </c>
      <c r="G10" s="23" t="s">
        <v>322</v>
      </c>
      <c r="H10" s="1" t="s">
        <v>323</v>
      </c>
      <c r="I10" s="23" t="str">
        <f>HYPERLINK("#", "https://porte-works.com")</f>
        <v>https://porte-works.com</v>
      </c>
      <c r="J10" s="23" t="s">
        <v>326</v>
      </c>
      <c r="K10" s="23" t="s">
        <v>324</v>
      </c>
    </row>
    <row r="11" spans="1:11" s="5" customFormat="1" ht="39" x14ac:dyDescent="0.4">
      <c r="A11" s="23" t="s">
        <v>33</v>
      </c>
      <c r="B11" s="40" t="s">
        <v>577</v>
      </c>
      <c r="C11" s="23" t="s">
        <v>578</v>
      </c>
      <c r="D11" s="23" t="s">
        <v>101</v>
      </c>
      <c r="E11" s="23" t="s">
        <v>579</v>
      </c>
      <c r="F11" s="23" t="s">
        <v>708</v>
      </c>
      <c r="G11" s="23" t="s">
        <v>708</v>
      </c>
      <c r="H11" s="1" t="s">
        <v>350</v>
      </c>
      <c r="I11" s="23" t="str">
        <f>HYPERLINK("#", "https://neokeikouen.wixsite.com/mysite")</f>
        <v>https://neokeikouen.wixsite.com/mysite</v>
      </c>
      <c r="J11" s="23" t="s">
        <v>326</v>
      </c>
      <c r="K11" s="23" t="s">
        <v>351</v>
      </c>
    </row>
    <row r="12" spans="1:11" s="5" customFormat="1" ht="39" x14ac:dyDescent="0.4">
      <c r="A12" s="23" t="s">
        <v>33</v>
      </c>
      <c r="B12" s="40" t="s">
        <v>319</v>
      </c>
      <c r="C12" s="23" t="s">
        <v>320</v>
      </c>
      <c r="D12" s="23" t="s">
        <v>66</v>
      </c>
      <c r="E12" s="23" t="s">
        <v>321</v>
      </c>
      <c r="F12" s="23" t="s">
        <v>322</v>
      </c>
      <c r="G12" s="23" t="s">
        <v>322</v>
      </c>
      <c r="H12" s="1" t="s">
        <v>323</v>
      </c>
      <c r="I12" s="23" t="str">
        <f>HYPERLINK("#", "https://porte-works.com")</f>
        <v>https://porte-works.com</v>
      </c>
      <c r="J12" s="23" t="s">
        <v>654</v>
      </c>
      <c r="K12" s="23" t="s">
        <v>324</v>
      </c>
    </row>
    <row r="13" spans="1:11" s="5" customFormat="1" ht="39" x14ac:dyDescent="0.4">
      <c r="A13" s="23" t="s">
        <v>33</v>
      </c>
      <c r="B13" s="40" t="s">
        <v>262</v>
      </c>
      <c r="C13" s="23" t="s">
        <v>50</v>
      </c>
      <c r="D13" s="23" t="s">
        <v>66</v>
      </c>
      <c r="E13" s="23" t="s">
        <v>580</v>
      </c>
      <c r="F13" s="23" t="s">
        <v>263</v>
      </c>
      <c r="G13" s="23" t="s">
        <v>264</v>
      </c>
      <c r="H13" s="1" t="s">
        <v>265</v>
      </c>
      <c r="I13" s="23" t="str">
        <f>HYPERLINK("#", "http://www2.tbb.t-com.ne.jp/tsukushi/")</f>
        <v>http://www2.tbb.t-com.ne.jp/tsukushi/</v>
      </c>
      <c r="J13" s="23" t="s">
        <v>352</v>
      </c>
      <c r="K13" s="23"/>
    </row>
    <row r="14" spans="1:11" s="5" customFormat="1" ht="39" x14ac:dyDescent="0.4">
      <c r="A14" s="23" t="s">
        <v>33</v>
      </c>
      <c r="B14" s="40" t="s">
        <v>595</v>
      </c>
      <c r="C14" s="23" t="s">
        <v>271</v>
      </c>
      <c r="D14" s="23" t="s">
        <v>101</v>
      </c>
      <c r="E14" s="23" t="s">
        <v>272</v>
      </c>
      <c r="F14" s="23" t="s">
        <v>273</v>
      </c>
      <c r="G14" s="23" t="s">
        <v>274</v>
      </c>
      <c r="H14" s="1" t="s">
        <v>275</v>
      </c>
      <c r="I14" s="23" t="str">
        <f>HYPERLINK("#", "https://www.silentfoot.com/")</f>
        <v>https://www.silentfoot.com/</v>
      </c>
      <c r="J14" s="23" t="s">
        <v>794</v>
      </c>
      <c r="K14" s="23" t="s">
        <v>365</v>
      </c>
    </row>
    <row r="15" spans="1:11" s="5" customFormat="1" ht="39" x14ac:dyDescent="0.4">
      <c r="A15" s="23" t="s">
        <v>401</v>
      </c>
      <c r="B15" s="40" t="s">
        <v>341</v>
      </c>
      <c r="C15" s="23" t="s">
        <v>963</v>
      </c>
      <c r="D15" s="23" t="s">
        <v>66</v>
      </c>
      <c r="E15" s="23" t="s">
        <v>342</v>
      </c>
      <c r="F15" s="23" t="s">
        <v>572</v>
      </c>
      <c r="G15" s="23" t="s">
        <v>343</v>
      </c>
      <c r="H15" s="1" t="s">
        <v>573</v>
      </c>
      <c r="I15" s="23"/>
      <c r="J15" s="23" t="s">
        <v>776</v>
      </c>
      <c r="K15" s="23"/>
    </row>
    <row r="16" spans="1:11" s="5" customFormat="1" ht="39" x14ac:dyDescent="0.4">
      <c r="A16" s="23" t="s">
        <v>33</v>
      </c>
      <c r="B16" s="40" t="s">
        <v>262</v>
      </c>
      <c r="C16" s="23" t="s">
        <v>50</v>
      </c>
      <c r="D16" s="23" t="s">
        <v>66</v>
      </c>
      <c r="E16" s="23" t="s">
        <v>580</v>
      </c>
      <c r="F16" s="23" t="s">
        <v>263</v>
      </c>
      <c r="G16" s="23" t="s">
        <v>264</v>
      </c>
      <c r="H16" s="1" t="s">
        <v>265</v>
      </c>
      <c r="I16" s="23" t="str">
        <f>HYPERLINK("#", "http://www2.tbb.t-com.ne.jp/tsukushi/")</f>
        <v>http://www2.tbb.t-com.ne.jp/tsukushi/</v>
      </c>
      <c r="J16" s="23" t="s">
        <v>791</v>
      </c>
      <c r="K16" s="23"/>
    </row>
    <row r="17" spans="1:11" s="5" customFormat="1" ht="39" x14ac:dyDescent="0.4">
      <c r="A17" s="23" t="s">
        <v>401</v>
      </c>
      <c r="B17" s="40" t="s">
        <v>341</v>
      </c>
      <c r="C17" s="23" t="s">
        <v>963</v>
      </c>
      <c r="D17" s="23" t="s">
        <v>66</v>
      </c>
      <c r="E17" s="23" t="s">
        <v>342</v>
      </c>
      <c r="F17" s="23" t="s">
        <v>572</v>
      </c>
      <c r="G17" s="23" t="s">
        <v>343</v>
      </c>
      <c r="H17" s="1" t="s">
        <v>573</v>
      </c>
      <c r="I17" s="23"/>
      <c r="J17" s="23" t="s">
        <v>774</v>
      </c>
      <c r="K17" s="23"/>
    </row>
    <row r="18" spans="1:11" s="5" customFormat="1" ht="39" customHeight="1" x14ac:dyDescent="0.4">
      <c r="A18" s="23" t="s">
        <v>33</v>
      </c>
      <c r="B18" s="40" t="s">
        <v>811</v>
      </c>
      <c r="C18" s="23" t="s">
        <v>812</v>
      </c>
      <c r="D18" s="23" t="s">
        <v>66</v>
      </c>
      <c r="E18" s="23" t="s">
        <v>355</v>
      </c>
      <c r="F18" s="23" t="s">
        <v>880</v>
      </c>
      <c r="G18" s="23" t="s">
        <v>813</v>
      </c>
      <c r="H18" s="1" t="s">
        <v>814</v>
      </c>
      <c r="I18" s="23" t="str">
        <f>HYPERLINK("#", "https://www.apunis.jp/")</f>
        <v>https://www.apunis.jp/</v>
      </c>
      <c r="J18" s="23" t="s">
        <v>356</v>
      </c>
      <c r="K18" s="23"/>
    </row>
    <row r="19" spans="1:11" s="5" customFormat="1" ht="58.5" x14ac:dyDescent="0.4">
      <c r="A19" s="57" t="s">
        <v>118</v>
      </c>
      <c r="B19" s="57" t="s">
        <v>907</v>
      </c>
      <c r="C19" s="57" t="s">
        <v>908</v>
      </c>
      <c r="D19" s="57" t="s">
        <v>429</v>
      </c>
      <c r="E19" s="57" t="s">
        <v>302</v>
      </c>
      <c r="F19" s="64" t="s">
        <v>909</v>
      </c>
      <c r="G19" s="64" t="s">
        <v>909</v>
      </c>
      <c r="H19" s="57" t="s">
        <v>910</v>
      </c>
      <c r="I19" s="65" t="str">
        <f>HYPERLINK("#", "https://an-style.co.jp/answork/")</f>
        <v>https://an-style.co.jp/answork/</v>
      </c>
      <c r="J19" s="23" t="s">
        <v>793</v>
      </c>
      <c r="K19" s="23" t="s">
        <v>361</v>
      </c>
    </row>
    <row r="20" spans="1:11" s="5" customFormat="1" ht="39" x14ac:dyDescent="0.4">
      <c r="A20" s="23" t="s">
        <v>683</v>
      </c>
      <c r="B20" s="40" t="s">
        <v>684</v>
      </c>
      <c r="C20" s="23" t="s">
        <v>685</v>
      </c>
      <c r="D20" s="23" t="s">
        <v>686</v>
      </c>
      <c r="E20" s="23" t="s">
        <v>687</v>
      </c>
      <c r="F20" s="23" t="s">
        <v>688</v>
      </c>
      <c r="G20" s="23" t="s">
        <v>689</v>
      </c>
      <c r="H20" s="41" t="s">
        <v>690</v>
      </c>
      <c r="I20" s="36" t="str">
        <f>HYPERLINK("#", "https://www.suzuran.or.jp/")</f>
        <v>https://www.suzuran.or.jp/</v>
      </c>
      <c r="J20" s="23" t="s">
        <v>692</v>
      </c>
      <c r="K20" s="23" t="s">
        <v>691</v>
      </c>
    </row>
    <row r="21" spans="1:11" s="5" customFormat="1" ht="58.5" x14ac:dyDescent="0.4">
      <c r="A21" s="23" t="s">
        <v>33</v>
      </c>
      <c r="B21" s="40" t="s">
        <v>367</v>
      </c>
      <c r="C21" s="23" t="s">
        <v>622</v>
      </c>
      <c r="D21" s="23" t="s">
        <v>101</v>
      </c>
      <c r="E21" s="23" t="s">
        <v>368</v>
      </c>
      <c r="F21" s="23" t="s">
        <v>603</v>
      </c>
      <c r="G21" s="23" t="s">
        <v>604</v>
      </c>
      <c r="H21" s="1" t="s">
        <v>605</v>
      </c>
      <c r="I21" s="23"/>
      <c r="J21" s="23" t="s">
        <v>369</v>
      </c>
      <c r="K21" s="23" t="s">
        <v>370</v>
      </c>
    </row>
    <row r="22" spans="1:11" s="5" customFormat="1" ht="37.5" x14ac:dyDescent="0.4">
      <c r="A22" s="23" t="s">
        <v>507</v>
      </c>
      <c r="B22" s="40" t="s">
        <v>357</v>
      </c>
      <c r="C22" s="66" t="s">
        <v>358</v>
      </c>
      <c r="D22" s="23" t="s">
        <v>101</v>
      </c>
      <c r="E22" s="23" t="s">
        <v>359</v>
      </c>
      <c r="F22" s="23" t="s">
        <v>588</v>
      </c>
      <c r="G22" s="23" t="s">
        <v>589</v>
      </c>
      <c r="H22" s="1" t="s">
        <v>590</v>
      </c>
      <c r="I22" s="23" t="str">
        <f>HYPERLINK("#", "https://manaby.co.jp/")</f>
        <v>https://manaby.co.jp/</v>
      </c>
      <c r="J22" s="23" t="s">
        <v>775</v>
      </c>
      <c r="K22" s="23" t="s">
        <v>360</v>
      </c>
    </row>
    <row r="23" spans="1:11" s="5" customFormat="1" ht="19.5" x14ac:dyDescent="0.4">
      <c r="A23" s="23" t="s">
        <v>33</v>
      </c>
      <c r="B23" s="40" t="s">
        <v>55</v>
      </c>
      <c r="C23" s="66" t="s">
        <v>55</v>
      </c>
      <c r="D23" s="23" t="s">
        <v>82</v>
      </c>
      <c r="E23" s="23" t="s">
        <v>161</v>
      </c>
      <c r="F23" s="23" t="s">
        <v>966</v>
      </c>
      <c r="G23" s="23" t="s">
        <v>446</v>
      </c>
      <c r="H23" s="1" t="s">
        <v>447</v>
      </c>
      <c r="I23" s="23"/>
      <c r="J23" s="23" t="s">
        <v>345</v>
      </c>
      <c r="K23" s="23"/>
    </row>
    <row r="24" spans="1:11" s="5" customFormat="1" ht="39" x14ac:dyDescent="0.4">
      <c r="A24" s="23" t="s">
        <v>33</v>
      </c>
      <c r="B24" s="40" t="s">
        <v>137</v>
      </c>
      <c r="C24" s="23" t="s">
        <v>51</v>
      </c>
      <c r="D24" s="23" t="s">
        <v>66</v>
      </c>
      <c r="E24" s="23" t="s">
        <v>381</v>
      </c>
      <c r="F24" s="23" t="s">
        <v>659</v>
      </c>
      <c r="G24" s="23" t="s">
        <v>659</v>
      </c>
      <c r="H24" s="1" t="s">
        <v>660</v>
      </c>
      <c r="I24" s="23" t="str">
        <f>HYPERLINK("#", "https://www.kawasemikai.org")</f>
        <v>https://www.kawasemikai.org</v>
      </c>
      <c r="J24" s="23" t="s">
        <v>383</v>
      </c>
      <c r="K24" s="23" t="s">
        <v>384</v>
      </c>
    </row>
    <row r="25" spans="1:11" s="5" customFormat="1" ht="58.5" x14ac:dyDescent="0.4">
      <c r="A25" s="23" t="s">
        <v>33</v>
      </c>
      <c r="B25" s="40" t="s">
        <v>37</v>
      </c>
      <c r="C25" s="23" t="s">
        <v>38</v>
      </c>
      <c r="D25" s="23" t="s">
        <v>101</v>
      </c>
      <c r="E25" s="23" t="s">
        <v>148</v>
      </c>
      <c r="F25" s="23" t="s">
        <v>149</v>
      </c>
      <c r="G25" s="23" t="s">
        <v>150</v>
      </c>
      <c r="H25" s="1" t="s">
        <v>151</v>
      </c>
      <c r="I25" s="23" t="str">
        <f>HYPERLINK("#", "https://www.s-nanahoshi.jp/")</f>
        <v>https://www.s-nanahoshi.jp/</v>
      </c>
      <c r="J25" s="23" t="s">
        <v>317</v>
      </c>
      <c r="K25" s="23" t="s">
        <v>318</v>
      </c>
    </row>
    <row r="26" spans="1:11" s="5" customFormat="1" ht="39" x14ac:dyDescent="0.4">
      <c r="A26" s="23" t="s">
        <v>33</v>
      </c>
      <c r="B26" s="40" t="s">
        <v>37</v>
      </c>
      <c r="C26" s="23" t="s">
        <v>38</v>
      </c>
      <c r="D26" s="23" t="s">
        <v>101</v>
      </c>
      <c r="E26" s="23" t="s">
        <v>148</v>
      </c>
      <c r="F26" s="23" t="s">
        <v>149</v>
      </c>
      <c r="G26" s="23" t="s">
        <v>150</v>
      </c>
      <c r="H26" s="1" t="s">
        <v>151</v>
      </c>
      <c r="I26" s="23" t="str">
        <f>HYPERLINK("#", "https://www.s-nanahoshi.jp/")</f>
        <v>https://www.s-nanahoshi.jp/</v>
      </c>
      <c r="J26" s="23" t="s">
        <v>315</v>
      </c>
      <c r="K26" s="23" t="s">
        <v>316</v>
      </c>
    </row>
    <row r="27" spans="1:11" ht="39" customHeight="1" x14ac:dyDescent="0.4">
      <c r="A27" s="23" t="s">
        <v>33</v>
      </c>
      <c r="B27" s="40" t="s">
        <v>183</v>
      </c>
      <c r="C27" s="23" t="s">
        <v>533</v>
      </c>
      <c r="D27" s="23" t="s">
        <v>101</v>
      </c>
      <c r="E27" s="23" t="s">
        <v>456</v>
      </c>
      <c r="F27" s="23" t="s">
        <v>531</v>
      </c>
      <c r="G27" s="23" t="s">
        <v>451</v>
      </c>
      <c r="H27" s="1" t="s">
        <v>494</v>
      </c>
      <c r="I27" s="23" t="str">
        <f>HYPERLINK("#", "https://skettonishimon.simdif.com/")</f>
        <v>https://skettonishimon.simdif.com/</v>
      </c>
      <c r="J27" s="23" t="s">
        <v>900</v>
      </c>
      <c r="K27" s="23"/>
    </row>
    <row r="28" spans="1:11" s="74" customFormat="1" ht="58.5" x14ac:dyDescent="0.4">
      <c r="A28" s="57" t="s">
        <v>795</v>
      </c>
      <c r="B28" s="76" t="s">
        <v>796</v>
      </c>
      <c r="C28" s="57" t="s">
        <v>797</v>
      </c>
      <c r="D28" s="57" t="s">
        <v>101</v>
      </c>
      <c r="E28" s="57" t="s">
        <v>803</v>
      </c>
      <c r="F28" s="57" t="s">
        <v>798</v>
      </c>
      <c r="G28" s="57" t="s">
        <v>799</v>
      </c>
      <c r="H28" s="57" t="s">
        <v>800</v>
      </c>
      <c r="I28" s="57" t="str">
        <f>HYPERLINK("#", "https://hucast-hugp.com/")</f>
        <v>https://hucast-hugp.com/</v>
      </c>
      <c r="J28" s="57" t="s">
        <v>801</v>
      </c>
      <c r="K28" s="57" t="s">
        <v>802</v>
      </c>
    </row>
    <row r="29" spans="1:11" s="78" customFormat="1" ht="58.5" x14ac:dyDescent="0.4">
      <c r="A29" s="57" t="s">
        <v>118</v>
      </c>
      <c r="B29" s="57" t="s">
        <v>907</v>
      </c>
      <c r="C29" s="57" t="s">
        <v>908</v>
      </c>
      <c r="D29" s="57" t="s">
        <v>429</v>
      </c>
      <c r="E29" s="57" t="s">
        <v>302</v>
      </c>
      <c r="F29" s="69" t="s">
        <v>909</v>
      </c>
      <c r="G29" s="69" t="s">
        <v>909</v>
      </c>
      <c r="H29" s="57" t="s">
        <v>910</v>
      </c>
      <c r="I29" s="65" t="str">
        <f>HYPERLINK("#", "https://an-style.co.jp/answork/")</f>
        <v>https://an-style.co.jp/answork/</v>
      </c>
      <c r="J29" s="57" t="s">
        <v>961</v>
      </c>
      <c r="K29" s="57"/>
    </row>
  </sheetData>
  <autoFilter ref="A2:K29">
    <sortState ref="A3:K94">
      <sortCondition ref="J2:J94"/>
    </sortState>
  </autoFilter>
  <phoneticPr fontId="1"/>
  <pageMargins left="0.70866141732283472" right="0.70866141732283472" top="0.74803149606299213" bottom="0.74803149606299213" header="0.31496062992125984" footer="0.31496062992125984"/>
  <pageSetup paperSize="8" scale="65"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'C:\Users\0121174\AppData\Local\Microsoft\Windows\INetCache\Content.Outlook\5532C5TU\[【相模原市】受注作業に関する調査票（株式会社アンスタイルあん''swork）.xlsx]【参考】種別一覧'!#REF!</xm:f>
          </x14:formula1>
          <xm:sqref>A29 A19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zoomScale="70" zoomScaleNormal="70" workbookViewId="0">
      <selection activeCell="D9" sqref="D9"/>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customWidth="1"/>
    <col min="5" max="5" width="28.125" style="29" customWidth="1"/>
    <col min="6" max="7" width="15.625" style="38" bestFit="1" customWidth="1"/>
    <col min="8" max="8" width="38.75" style="31" customWidth="1"/>
    <col min="9" max="9" width="35.625" style="29" customWidth="1"/>
    <col min="10" max="10" width="23" style="29" customWidth="1"/>
    <col min="11" max="11" width="10" style="29" bestFit="1" customWidth="1"/>
    <col min="12" max="12" width="32.25" style="29" bestFit="1" customWidth="1"/>
    <col min="13" max="16384" width="9" style="28"/>
  </cols>
  <sheetData>
    <row r="1" spans="1:12" s="3" customFormat="1" ht="24.95" customHeight="1" x14ac:dyDescent="0.4">
      <c r="A1" s="25"/>
      <c r="B1" s="26"/>
      <c r="C1" s="25" t="s">
        <v>906</v>
      </c>
      <c r="D1" s="26"/>
      <c r="E1" s="26"/>
      <c r="F1" s="32"/>
      <c r="G1" s="32"/>
      <c r="H1" s="30"/>
      <c r="I1" s="26"/>
      <c r="J1" s="26"/>
      <c r="K1" s="26"/>
      <c r="L1" s="26"/>
    </row>
    <row r="2" spans="1:12" s="3" customFormat="1" ht="24.95" customHeight="1" x14ac:dyDescent="0.4">
      <c r="A2" s="4" t="s">
        <v>24</v>
      </c>
      <c r="B2" s="4" t="s">
        <v>25</v>
      </c>
      <c r="C2" s="4" t="s">
        <v>26</v>
      </c>
      <c r="D2" s="4" t="s">
        <v>32</v>
      </c>
      <c r="E2" s="4" t="s">
        <v>61</v>
      </c>
      <c r="F2" s="4" t="s">
        <v>28</v>
      </c>
      <c r="G2" s="4" t="s">
        <v>29</v>
      </c>
      <c r="H2" s="39" t="s">
        <v>30</v>
      </c>
      <c r="I2" s="39" t="s">
        <v>31</v>
      </c>
      <c r="J2" s="4" t="s">
        <v>62</v>
      </c>
      <c r="K2" s="4" t="s">
        <v>63</v>
      </c>
      <c r="L2" s="4" t="s">
        <v>64</v>
      </c>
    </row>
    <row r="3" spans="1:12" ht="39" x14ac:dyDescent="0.4">
      <c r="A3" s="23" t="s">
        <v>45</v>
      </c>
      <c r="B3" s="40" t="s">
        <v>467</v>
      </c>
      <c r="C3" s="23" t="s">
        <v>468</v>
      </c>
      <c r="D3" s="23" t="s">
        <v>66</v>
      </c>
      <c r="E3" s="23" t="s">
        <v>67</v>
      </c>
      <c r="F3" s="23" t="s">
        <v>469</v>
      </c>
      <c r="G3" s="23" t="s">
        <v>470</v>
      </c>
      <c r="H3" s="1" t="s">
        <v>471</v>
      </c>
      <c r="I3" s="23" t="str">
        <f>HYPERLINK("#", "https://benextwith.com/")</f>
        <v>https://benextwith.com/</v>
      </c>
      <c r="J3" s="23" t="s">
        <v>472</v>
      </c>
      <c r="K3" s="34" t="s">
        <v>404</v>
      </c>
      <c r="L3" s="23" t="s">
        <v>70</v>
      </c>
    </row>
    <row r="4" spans="1:12" ht="39" x14ac:dyDescent="0.4">
      <c r="A4" s="23" t="s">
        <v>45</v>
      </c>
      <c r="B4" s="40" t="s">
        <v>467</v>
      </c>
      <c r="C4" s="23" t="s">
        <v>468</v>
      </c>
      <c r="D4" s="23" t="s">
        <v>66</v>
      </c>
      <c r="E4" s="23" t="s">
        <v>67</v>
      </c>
      <c r="F4" s="23" t="s">
        <v>469</v>
      </c>
      <c r="G4" s="23" t="s">
        <v>470</v>
      </c>
      <c r="H4" s="23" t="s">
        <v>471</v>
      </c>
      <c r="I4" s="23" t="str">
        <f>HYPERLINK("#", "https://benextwith.com/")</f>
        <v>https://benextwith.com/</v>
      </c>
      <c r="J4" s="23" t="s">
        <v>71</v>
      </c>
      <c r="K4" s="34" t="s">
        <v>404</v>
      </c>
      <c r="L4" s="23" t="s">
        <v>70</v>
      </c>
    </row>
    <row r="5" spans="1:12" ht="92.25" customHeight="1" x14ac:dyDescent="0.4">
      <c r="A5" s="34" t="s">
        <v>33</v>
      </c>
      <c r="B5" s="34" t="s">
        <v>73</v>
      </c>
      <c r="C5" s="34" t="s">
        <v>762</v>
      </c>
      <c r="D5" s="23" t="s">
        <v>66</v>
      </c>
      <c r="E5" s="34" t="s">
        <v>75</v>
      </c>
      <c r="F5" s="35" t="s">
        <v>418</v>
      </c>
      <c r="G5" s="35" t="s">
        <v>419</v>
      </c>
      <c r="H5" s="23" t="s">
        <v>420</v>
      </c>
      <c r="I5" s="23" t="str">
        <f>HYPERLINK("#", "https://www.cfp-inc.jp")</f>
        <v>https://www.cfp-inc.jp</v>
      </c>
      <c r="J5" s="34" t="s">
        <v>78</v>
      </c>
      <c r="K5" s="43"/>
      <c r="L5" s="44" t="s">
        <v>79</v>
      </c>
    </row>
    <row r="6" spans="1:12" ht="39" customHeight="1" x14ac:dyDescent="0.4">
      <c r="A6" s="34" t="s">
        <v>33</v>
      </c>
      <c r="B6" s="23" t="s">
        <v>765</v>
      </c>
      <c r="C6" s="23" t="s">
        <v>715</v>
      </c>
      <c r="D6" s="23" t="s">
        <v>66</v>
      </c>
      <c r="E6" s="23" t="s">
        <v>871</v>
      </c>
      <c r="F6" s="23" t="s">
        <v>872</v>
      </c>
      <c r="G6" s="23" t="s">
        <v>460</v>
      </c>
      <c r="H6" s="23" t="s">
        <v>873</v>
      </c>
      <c r="I6" s="47" t="str">
        <f>HYPERLINK("#", "https://www.npo-monolith.com")</f>
        <v>https://www.npo-monolith.com</v>
      </c>
      <c r="J6" s="23" t="s">
        <v>874</v>
      </c>
      <c r="K6" s="23" t="s">
        <v>46</v>
      </c>
      <c r="L6" s="23"/>
    </row>
    <row r="7" spans="1:12" ht="39" x14ac:dyDescent="0.4">
      <c r="A7" s="34" t="s">
        <v>80</v>
      </c>
      <c r="B7" s="34" t="s">
        <v>81</v>
      </c>
      <c r="C7" s="34" t="s">
        <v>421</v>
      </c>
      <c r="D7" s="23" t="s">
        <v>82</v>
      </c>
      <c r="E7" s="34" t="s">
        <v>83</v>
      </c>
      <c r="F7" s="35" t="s">
        <v>422</v>
      </c>
      <c r="G7" s="35" t="s">
        <v>423</v>
      </c>
      <c r="H7" s="23" t="s">
        <v>473</v>
      </c>
      <c r="I7" s="23"/>
      <c r="J7" s="34" t="s">
        <v>87</v>
      </c>
      <c r="K7" s="34" t="s">
        <v>36</v>
      </c>
      <c r="L7" s="44" t="s">
        <v>88</v>
      </c>
    </row>
    <row r="8" spans="1:12" ht="39" x14ac:dyDescent="0.4">
      <c r="A8" s="34" t="s">
        <v>80</v>
      </c>
      <c r="B8" s="34" t="s">
        <v>89</v>
      </c>
      <c r="C8" s="34" t="s">
        <v>421</v>
      </c>
      <c r="D8" s="23" t="s">
        <v>82</v>
      </c>
      <c r="E8" s="34" t="s">
        <v>83</v>
      </c>
      <c r="F8" s="35" t="s">
        <v>84</v>
      </c>
      <c r="G8" s="35" t="s">
        <v>423</v>
      </c>
      <c r="H8" s="23" t="s">
        <v>424</v>
      </c>
      <c r="I8" s="23"/>
      <c r="J8" s="34" t="s">
        <v>425</v>
      </c>
      <c r="K8" s="34" t="s">
        <v>416</v>
      </c>
      <c r="L8" s="44" t="s">
        <v>90</v>
      </c>
    </row>
    <row r="9" spans="1:12" ht="39" x14ac:dyDescent="0.4">
      <c r="A9" s="23" t="s">
        <v>80</v>
      </c>
      <c r="B9" s="23" t="s">
        <v>89</v>
      </c>
      <c r="C9" s="23" t="s">
        <v>421</v>
      </c>
      <c r="D9" s="23" t="s">
        <v>82</v>
      </c>
      <c r="E9" s="23" t="s">
        <v>83</v>
      </c>
      <c r="F9" s="23" t="s">
        <v>422</v>
      </c>
      <c r="G9" s="23" t="s">
        <v>85</v>
      </c>
      <c r="H9" s="23" t="s">
        <v>424</v>
      </c>
      <c r="I9" s="47"/>
      <c r="J9" s="23" t="s">
        <v>426</v>
      </c>
      <c r="K9" s="23" t="s">
        <v>36</v>
      </c>
      <c r="L9" s="23" t="s">
        <v>91</v>
      </c>
    </row>
    <row r="10" spans="1:12" s="68" customFormat="1" ht="58.5" x14ac:dyDescent="0.4">
      <c r="A10" s="57" t="s">
        <v>427</v>
      </c>
      <c r="B10" s="57" t="s">
        <v>761</v>
      </c>
      <c r="C10" s="57" t="s">
        <v>474</v>
      </c>
      <c r="D10" s="57" t="s">
        <v>429</v>
      </c>
      <c r="E10" s="57" t="s">
        <v>430</v>
      </c>
      <c r="F10" s="57" t="s">
        <v>431</v>
      </c>
      <c r="G10" s="57" t="s">
        <v>432</v>
      </c>
      <c r="H10" s="57" t="s">
        <v>433</v>
      </c>
      <c r="I10" s="65" t="str">
        <f>HYPERLINK("#", "http://www.pico-jp.com")</f>
        <v>http://www.pico-jp.com</v>
      </c>
      <c r="J10" s="57" t="s">
        <v>475</v>
      </c>
      <c r="K10" s="57"/>
      <c r="L10" s="57" t="s">
        <v>434</v>
      </c>
    </row>
    <row r="11" spans="1:12" s="68" customFormat="1" ht="58.5" x14ac:dyDescent="0.4">
      <c r="A11" s="57" t="s">
        <v>118</v>
      </c>
      <c r="B11" s="57" t="s">
        <v>907</v>
      </c>
      <c r="C11" s="57" t="s">
        <v>908</v>
      </c>
      <c r="D11" s="57" t="s">
        <v>429</v>
      </c>
      <c r="E11" s="57" t="s">
        <v>302</v>
      </c>
      <c r="F11" s="69" t="s">
        <v>909</v>
      </c>
      <c r="G11" s="69" t="s">
        <v>909</v>
      </c>
      <c r="H11" s="57" t="s">
        <v>910</v>
      </c>
      <c r="I11" s="65" t="str">
        <f>HYPERLINK("#", "https://an-style.co.jp/answork/")</f>
        <v>https://an-style.co.jp/answork/</v>
      </c>
      <c r="J11" s="57" t="s">
        <v>911</v>
      </c>
      <c r="K11" s="57"/>
      <c r="L11" s="57"/>
    </row>
  </sheetData>
  <autoFilter ref="A2:L2">
    <sortState ref="A3:L10">
      <sortCondition ref="D2"/>
    </sortState>
  </autoFilter>
  <phoneticPr fontId="1"/>
  <pageMargins left="0.7" right="0.7" top="0.75" bottom="0.75" header="0.3" footer="0.3"/>
  <pageSetup paperSize="8" scale="6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'C:\Users\0121174\AppData\Local\Microsoft\Windows\INetCache\Content.Outlook\5532C5TU\[【相模原市】受注作業に関する調査票（株式会社アンスタイルあん''swork）.xlsx]【参考】種別一覧'!#REF!</xm:f>
          </x14:formula1>
          <xm:sqref>A11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70" zoomScaleNormal="70" workbookViewId="0">
      <selection activeCell="B8" sqref="B8"/>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customWidth="1"/>
    <col min="5" max="5" width="28.125" style="29" customWidth="1"/>
    <col min="6" max="7" width="15.625" style="38" bestFit="1" customWidth="1"/>
    <col min="8" max="8" width="38.75" style="31" customWidth="1"/>
    <col min="9" max="9" width="35.625" style="29" customWidth="1"/>
    <col min="10" max="10" width="23" style="29" customWidth="1"/>
    <col min="11" max="11" width="10" style="29" bestFit="1" customWidth="1"/>
    <col min="12" max="12" width="32.25" style="29" bestFit="1" customWidth="1"/>
    <col min="13" max="16384" width="9" style="37"/>
  </cols>
  <sheetData>
    <row r="1" spans="1:12" s="3" customFormat="1" ht="24.95" customHeight="1" x14ac:dyDescent="0.4">
      <c r="A1" s="25"/>
      <c r="B1" s="26"/>
      <c r="C1" s="25" t="s">
        <v>951</v>
      </c>
      <c r="D1" s="26"/>
      <c r="E1" s="26"/>
      <c r="F1" s="32"/>
      <c r="G1" s="32"/>
      <c r="H1" s="30"/>
      <c r="I1" s="26"/>
      <c r="J1" s="26"/>
      <c r="K1" s="26"/>
      <c r="L1" s="26"/>
    </row>
    <row r="2" spans="1:12" s="3" customFormat="1" ht="24.95" customHeight="1" x14ac:dyDescent="0.4">
      <c r="A2" s="4" t="s">
        <v>24</v>
      </c>
      <c r="B2" s="4" t="s">
        <v>25</v>
      </c>
      <c r="C2" s="4" t="s">
        <v>26</v>
      </c>
      <c r="D2" s="4" t="s">
        <v>32</v>
      </c>
      <c r="E2" s="4" t="s">
        <v>61</v>
      </c>
      <c r="F2" s="4" t="s">
        <v>28</v>
      </c>
      <c r="G2" s="4" t="s">
        <v>29</v>
      </c>
      <c r="H2" s="39" t="s">
        <v>30</v>
      </c>
      <c r="I2" s="39" t="s">
        <v>634</v>
      </c>
      <c r="J2" s="4" t="s">
        <v>62</v>
      </c>
      <c r="K2" s="4" t="s">
        <v>63</v>
      </c>
      <c r="L2" s="4" t="s">
        <v>64</v>
      </c>
    </row>
    <row r="3" spans="1:12" ht="39" customHeight="1" x14ac:dyDescent="0.4">
      <c r="A3" s="23" t="s">
        <v>80</v>
      </c>
      <c r="B3" s="40" t="s">
        <v>862</v>
      </c>
      <c r="C3" s="23" t="s">
        <v>100</v>
      </c>
      <c r="D3" s="23" t="s">
        <v>101</v>
      </c>
      <c r="E3" s="23" t="s">
        <v>331</v>
      </c>
      <c r="F3" s="35" t="s">
        <v>102</v>
      </c>
      <c r="G3" s="35" t="s">
        <v>402</v>
      </c>
      <c r="H3" s="23" t="s">
        <v>103</v>
      </c>
      <c r="I3" s="23" t="str">
        <f>HYPERLINK("#", "https://fukushimura.or.jp/")</f>
        <v>https://fukushimura.or.jp/</v>
      </c>
      <c r="J3" s="34" t="s">
        <v>104</v>
      </c>
      <c r="K3" s="34" t="s">
        <v>403</v>
      </c>
      <c r="L3" s="44"/>
    </row>
    <row r="4" spans="1:12" ht="39" customHeight="1" x14ac:dyDescent="0.4">
      <c r="A4" s="34" t="s">
        <v>80</v>
      </c>
      <c r="B4" s="34" t="s">
        <v>862</v>
      </c>
      <c r="C4" s="34" t="s">
        <v>100</v>
      </c>
      <c r="D4" s="23" t="s">
        <v>101</v>
      </c>
      <c r="E4" s="34" t="s">
        <v>331</v>
      </c>
      <c r="F4" s="35" t="s">
        <v>863</v>
      </c>
      <c r="G4" s="35" t="s">
        <v>864</v>
      </c>
      <c r="H4" s="23" t="s">
        <v>103</v>
      </c>
      <c r="I4" s="23" t="str">
        <f>HYPERLINK("#", "https://fukushimura.or.jp/")</f>
        <v>https://fukushimura.or.jp/</v>
      </c>
      <c r="J4" s="34" t="s">
        <v>105</v>
      </c>
      <c r="K4" s="34" t="s">
        <v>404</v>
      </c>
      <c r="L4" s="44"/>
    </row>
    <row r="5" spans="1:12" ht="39" customHeight="1" x14ac:dyDescent="0.4">
      <c r="A5" s="34" t="s">
        <v>80</v>
      </c>
      <c r="B5" s="34" t="s">
        <v>862</v>
      </c>
      <c r="C5" s="34" t="s">
        <v>100</v>
      </c>
      <c r="D5" s="23" t="s">
        <v>101</v>
      </c>
      <c r="E5" s="34" t="s">
        <v>331</v>
      </c>
      <c r="F5" s="35" t="s">
        <v>865</v>
      </c>
      <c r="G5" s="35" t="s">
        <v>864</v>
      </c>
      <c r="H5" s="23" t="s">
        <v>866</v>
      </c>
      <c r="I5" s="23" t="str">
        <f>HYPERLINK("#", "https://fukushimura.or.jp/")</f>
        <v>https://fukushimura.or.jp/</v>
      </c>
      <c r="J5" s="34" t="s">
        <v>106</v>
      </c>
      <c r="K5" s="34" t="s">
        <v>36</v>
      </c>
      <c r="L5" s="44"/>
    </row>
    <row r="6" spans="1:12" ht="39" customHeight="1" x14ac:dyDescent="0.4">
      <c r="A6" s="57" t="s">
        <v>80</v>
      </c>
      <c r="B6" s="57" t="s">
        <v>862</v>
      </c>
      <c r="C6" s="57" t="s">
        <v>100</v>
      </c>
      <c r="D6" s="57" t="s">
        <v>101</v>
      </c>
      <c r="E6" s="57" t="s">
        <v>331</v>
      </c>
      <c r="F6" s="35" t="s">
        <v>865</v>
      </c>
      <c r="G6" s="35" t="s">
        <v>402</v>
      </c>
      <c r="H6" s="23" t="s">
        <v>866</v>
      </c>
      <c r="I6" s="23" t="str">
        <f>HYPERLINK("#", "https://fukushimura.or.jp/")</f>
        <v>https://fukushimura.or.jp/</v>
      </c>
      <c r="J6" s="34" t="s">
        <v>405</v>
      </c>
      <c r="K6" s="34" t="s">
        <v>36</v>
      </c>
      <c r="L6" s="44"/>
    </row>
    <row r="7" spans="1:12" ht="39" customHeight="1" x14ac:dyDescent="0.4">
      <c r="A7" s="34" t="s">
        <v>80</v>
      </c>
      <c r="B7" s="34" t="s">
        <v>53</v>
      </c>
      <c r="C7" s="34" t="s">
        <v>952</v>
      </c>
      <c r="D7" s="23" t="s">
        <v>101</v>
      </c>
      <c r="E7" s="34" t="s">
        <v>111</v>
      </c>
      <c r="F7" s="35" t="s">
        <v>112</v>
      </c>
      <c r="G7" s="35" t="s">
        <v>441</v>
      </c>
      <c r="H7" s="23" t="s">
        <v>113</v>
      </c>
      <c r="I7" s="23"/>
      <c r="J7" s="34" t="s">
        <v>479</v>
      </c>
      <c r="K7" s="34" t="s">
        <v>36</v>
      </c>
      <c r="L7" s="44"/>
    </row>
    <row r="8" spans="1:12" ht="39" x14ac:dyDescent="0.4">
      <c r="A8" s="34" t="s">
        <v>107</v>
      </c>
      <c r="B8" s="34" t="s">
        <v>39</v>
      </c>
      <c r="C8" s="34" t="s">
        <v>114</v>
      </c>
      <c r="D8" s="23" t="s">
        <v>101</v>
      </c>
      <c r="E8" s="34" t="s">
        <v>115</v>
      </c>
      <c r="F8" s="23" t="s">
        <v>624</v>
      </c>
      <c r="G8" s="23" t="s">
        <v>625</v>
      </c>
      <c r="H8" s="23" t="s">
        <v>626</v>
      </c>
      <c r="I8" s="23" t="str">
        <f>HYPERLINK("#", "www.sagamihara-shafuku.or.jp")</f>
        <v>www.sagamihara-shafuku.or.jp</v>
      </c>
      <c r="J8" s="23" t="s">
        <v>116</v>
      </c>
      <c r="K8" s="23" t="s">
        <v>36</v>
      </c>
      <c r="L8" s="23" t="s">
        <v>117</v>
      </c>
    </row>
    <row r="9" spans="1:12" ht="39" x14ac:dyDescent="0.4">
      <c r="A9" s="34" t="s">
        <v>118</v>
      </c>
      <c r="B9" s="34" t="s">
        <v>119</v>
      </c>
      <c r="C9" s="34" t="s">
        <v>120</v>
      </c>
      <c r="D9" s="23" t="s">
        <v>101</v>
      </c>
      <c r="E9" s="34" t="s">
        <v>121</v>
      </c>
      <c r="F9" s="23" t="s">
        <v>466</v>
      </c>
      <c r="G9" s="23" t="s">
        <v>466</v>
      </c>
      <c r="H9" s="23" t="s">
        <v>478</v>
      </c>
      <c r="I9" s="23" t="str">
        <f>HYPERLINK("#", "https://decent-world.amebaownd.com/")</f>
        <v>https://decent-world.amebaownd.com/</v>
      </c>
      <c r="J9" s="23" t="s">
        <v>124</v>
      </c>
      <c r="K9" s="23" t="s">
        <v>36</v>
      </c>
      <c r="L9" s="23" t="s">
        <v>125</v>
      </c>
    </row>
    <row r="10" spans="1:12" ht="39" x14ac:dyDescent="0.4">
      <c r="A10" s="34" t="s">
        <v>118</v>
      </c>
      <c r="B10" s="34" t="s">
        <v>119</v>
      </c>
      <c r="C10" s="34" t="s">
        <v>120</v>
      </c>
      <c r="D10" s="23" t="s">
        <v>101</v>
      </c>
      <c r="E10" s="34" t="s">
        <v>121</v>
      </c>
      <c r="F10" s="23" t="s">
        <v>122</v>
      </c>
      <c r="G10" s="23" t="s">
        <v>122</v>
      </c>
      <c r="H10" s="23" t="s">
        <v>123</v>
      </c>
      <c r="I10" s="23" t="str">
        <f>HYPERLINK("#", "https://decent-world.amebaownd.com/")</f>
        <v>https://decent-world.amebaownd.com/</v>
      </c>
      <c r="J10" s="23" t="s">
        <v>126</v>
      </c>
      <c r="K10" s="23" t="s">
        <v>36</v>
      </c>
      <c r="L10" s="23" t="s">
        <v>127</v>
      </c>
    </row>
    <row r="11" spans="1:12" ht="39" x14ac:dyDescent="0.4">
      <c r="A11" s="34" t="s">
        <v>118</v>
      </c>
      <c r="B11" s="34" t="s">
        <v>119</v>
      </c>
      <c r="C11" s="34" t="s">
        <v>120</v>
      </c>
      <c r="D11" s="23" t="s">
        <v>101</v>
      </c>
      <c r="E11" s="34" t="s">
        <v>121</v>
      </c>
      <c r="F11" s="23" t="s">
        <v>122</v>
      </c>
      <c r="G11" s="23" t="s">
        <v>122</v>
      </c>
      <c r="H11" s="23" t="s">
        <v>123</v>
      </c>
      <c r="I11" s="23" t="str">
        <f>HYPERLINK("#", "https://decent-world.amebaownd.com/")</f>
        <v>https://decent-world.amebaownd.com/</v>
      </c>
      <c r="J11" s="23" t="s">
        <v>128</v>
      </c>
      <c r="K11" s="23" t="s">
        <v>36</v>
      </c>
      <c r="L11" s="23" t="s">
        <v>129</v>
      </c>
    </row>
    <row r="12" spans="1:12" ht="58.5" x14ac:dyDescent="0.4">
      <c r="A12" s="34" t="s">
        <v>118</v>
      </c>
      <c r="B12" s="34" t="s">
        <v>130</v>
      </c>
      <c r="C12" s="34" t="s">
        <v>953</v>
      </c>
      <c r="D12" s="23" t="s">
        <v>101</v>
      </c>
      <c r="E12" s="34" t="s">
        <v>131</v>
      </c>
      <c r="F12" s="23" t="s">
        <v>132</v>
      </c>
      <c r="G12" s="23" t="s">
        <v>132</v>
      </c>
      <c r="H12" s="23" t="s">
        <v>133</v>
      </c>
      <c r="I12" s="23"/>
      <c r="J12" s="23" t="s">
        <v>109</v>
      </c>
      <c r="K12" s="23" t="s">
        <v>36</v>
      </c>
      <c r="L12" s="23" t="s">
        <v>134</v>
      </c>
    </row>
    <row r="13" spans="1:12" ht="39" customHeight="1" x14ac:dyDescent="0.4">
      <c r="A13" s="34" t="s">
        <v>72</v>
      </c>
      <c r="B13" s="34" t="s">
        <v>137</v>
      </c>
      <c r="C13" s="34" t="s">
        <v>48</v>
      </c>
      <c r="D13" s="23" t="s">
        <v>66</v>
      </c>
      <c r="E13" s="34" t="s">
        <v>138</v>
      </c>
      <c r="F13" s="23" t="s">
        <v>139</v>
      </c>
      <c r="G13" s="23" t="s">
        <v>867</v>
      </c>
      <c r="H13" s="23" t="s">
        <v>875</v>
      </c>
      <c r="I13" s="23" t="str">
        <f>HYPERLINK("#", "https://www.kawasemikai.org")</f>
        <v>https://www.kawasemikai.org</v>
      </c>
      <c r="J13" s="23" t="s">
        <v>109</v>
      </c>
      <c r="K13" s="23" t="s">
        <v>36</v>
      </c>
      <c r="L13" s="23" t="s">
        <v>141</v>
      </c>
    </row>
    <row r="14" spans="1:12" ht="39" x14ac:dyDescent="0.4">
      <c r="A14" s="34" t="s">
        <v>72</v>
      </c>
      <c r="B14" s="34" t="s">
        <v>137</v>
      </c>
      <c r="C14" s="34" t="s">
        <v>48</v>
      </c>
      <c r="D14" s="23" t="s">
        <v>66</v>
      </c>
      <c r="E14" s="34" t="s">
        <v>138</v>
      </c>
      <c r="F14" s="23" t="s">
        <v>139</v>
      </c>
      <c r="G14" s="23" t="s">
        <v>867</v>
      </c>
      <c r="H14" s="23" t="s">
        <v>140</v>
      </c>
      <c r="I14" s="23" t="str">
        <f>HYPERLINK("#", "https://www.kawasemikai.org")</f>
        <v>https://www.kawasemikai.org</v>
      </c>
      <c r="J14" s="23" t="s">
        <v>868</v>
      </c>
      <c r="K14" s="23" t="s">
        <v>36</v>
      </c>
      <c r="L14" s="23" t="s">
        <v>142</v>
      </c>
    </row>
    <row r="15" spans="1:12" ht="156" x14ac:dyDescent="0.4">
      <c r="A15" s="34" t="s">
        <v>107</v>
      </c>
      <c r="B15" s="34" t="s">
        <v>52</v>
      </c>
      <c r="C15" s="34" t="s">
        <v>954</v>
      </c>
      <c r="D15" s="23" t="s">
        <v>82</v>
      </c>
      <c r="E15" s="34" t="s">
        <v>108</v>
      </c>
      <c r="F15" s="35" t="s">
        <v>406</v>
      </c>
      <c r="G15" s="35" t="s">
        <v>407</v>
      </c>
      <c r="H15" s="23" t="s">
        <v>476</v>
      </c>
      <c r="I15" s="23" t="str">
        <f>HYPERLINK("#", "https://luck.or.jp/ami/")</f>
        <v>https://luck.or.jp/ami/</v>
      </c>
      <c r="J15" s="34" t="s">
        <v>109</v>
      </c>
      <c r="K15" s="34" t="s">
        <v>416</v>
      </c>
      <c r="L15" s="44" t="s">
        <v>408</v>
      </c>
    </row>
    <row r="16" spans="1:12" ht="39" x14ac:dyDescent="0.4">
      <c r="A16" s="34" t="s">
        <v>80</v>
      </c>
      <c r="B16" s="34" t="s">
        <v>410</v>
      </c>
      <c r="C16" s="34" t="s">
        <v>933</v>
      </c>
      <c r="D16" s="23" t="s">
        <v>82</v>
      </c>
      <c r="E16" s="34" t="s">
        <v>83</v>
      </c>
      <c r="F16" s="23" t="s">
        <v>84</v>
      </c>
      <c r="G16" s="23" t="s">
        <v>85</v>
      </c>
      <c r="H16" s="23" t="s">
        <v>86</v>
      </c>
      <c r="I16" s="23"/>
      <c r="J16" s="23" t="s">
        <v>135</v>
      </c>
      <c r="K16" s="23" t="s">
        <v>36</v>
      </c>
      <c r="L16" s="23" t="s">
        <v>136</v>
      </c>
    </row>
    <row r="17" spans="1:12" ht="39" customHeight="1" x14ac:dyDescent="0.4">
      <c r="A17" s="34" t="s">
        <v>72</v>
      </c>
      <c r="B17" s="34" t="s">
        <v>143</v>
      </c>
      <c r="C17" s="34" t="s">
        <v>955</v>
      </c>
      <c r="D17" s="23" t="s">
        <v>82</v>
      </c>
      <c r="E17" s="34" t="s">
        <v>409</v>
      </c>
      <c r="F17" s="23" t="s">
        <v>869</v>
      </c>
      <c r="G17" s="23" t="s">
        <v>870</v>
      </c>
      <c r="H17" s="23" t="s">
        <v>413</v>
      </c>
      <c r="I17" s="23"/>
      <c r="J17" s="23" t="s">
        <v>499</v>
      </c>
      <c r="K17" s="23" t="s">
        <v>36</v>
      </c>
      <c r="L17" s="23"/>
    </row>
    <row r="18" spans="1:12" ht="58.5" x14ac:dyDescent="0.4">
      <c r="A18" s="34" t="s">
        <v>956</v>
      </c>
      <c r="B18" s="34" t="s">
        <v>957</v>
      </c>
      <c r="C18" s="34" t="s">
        <v>958</v>
      </c>
      <c r="D18" s="23" t="s">
        <v>959</v>
      </c>
      <c r="E18" s="34" t="s">
        <v>960</v>
      </c>
      <c r="F18" s="23" t="s">
        <v>144</v>
      </c>
      <c r="G18" s="23" t="s">
        <v>145</v>
      </c>
      <c r="H18" s="23" t="s">
        <v>146</v>
      </c>
      <c r="I18" s="23" t="str">
        <f>HYPERLINK("#", "https://tsukui.kyoudoukai.jp/")</f>
        <v>https://tsukui.kyoudoukai.jp/</v>
      </c>
      <c r="J18" s="23"/>
      <c r="K18" s="23"/>
      <c r="L18" s="23" t="s">
        <v>147</v>
      </c>
    </row>
    <row r="19" spans="1:12" ht="24.75" customHeight="1" x14ac:dyDescent="0.4">
      <c r="A19" s="63"/>
      <c r="B19" s="63"/>
      <c r="C19" s="63"/>
      <c r="D19" s="52"/>
      <c r="E19" s="63"/>
    </row>
    <row r="20" spans="1:12" ht="24.75" customHeight="1" x14ac:dyDescent="0.4">
      <c r="A20" s="63"/>
      <c r="B20" s="63"/>
      <c r="C20" s="63"/>
      <c r="D20" s="52"/>
      <c r="E20" s="63"/>
    </row>
    <row r="21" spans="1:12" ht="24.75" customHeight="1" x14ac:dyDescent="0.4">
      <c r="A21" s="63"/>
      <c r="B21" s="63"/>
      <c r="C21" s="63"/>
      <c r="D21" s="52"/>
      <c r="E21" s="63"/>
    </row>
    <row r="22" spans="1:12" ht="24.75" customHeight="1" x14ac:dyDescent="0.4">
      <c r="A22" s="63"/>
      <c r="B22" s="63"/>
      <c r="C22" s="63"/>
      <c r="D22" s="52"/>
      <c r="E22" s="63"/>
    </row>
    <row r="23" spans="1:12" ht="24.75" customHeight="1" x14ac:dyDescent="0.4">
      <c r="A23" s="63"/>
      <c r="B23" s="63"/>
      <c r="C23" s="63"/>
      <c r="D23" s="52"/>
      <c r="E23" s="63"/>
    </row>
    <row r="24" spans="1:12" ht="24.75" customHeight="1" x14ac:dyDescent="0.4">
      <c r="A24" s="63"/>
      <c r="B24" s="63"/>
      <c r="C24" s="63"/>
      <c r="D24" s="52"/>
      <c r="E24" s="63"/>
    </row>
    <row r="25" spans="1:12" ht="24.75" customHeight="1" x14ac:dyDescent="0.4">
      <c r="A25" s="63"/>
      <c r="B25" s="63"/>
      <c r="C25" s="63"/>
      <c r="D25" s="52"/>
      <c r="E25" s="63"/>
    </row>
    <row r="26" spans="1:12" ht="24.75" customHeight="1" x14ac:dyDescent="0.4">
      <c r="A26" s="63"/>
      <c r="B26" s="63"/>
      <c r="C26" s="63"/>
      <c r="D26" s="52"/>
      <c r="E26" s="63"/>
    </row>
    <row r="27" spans="1:12" ht="24.75" customHeight="1" x14ac:dyDescent="0.4">
      <c r="A27" s="63"/>
      <c r="B27" s="63"/>
      <c r="C27" s="63"/>
      <c r="D27" s="52"/>
      <c r="E27" s="63"/>
    </row>
    <row r="28" spans="1:12" ht="24.75" customHeight="1" x14ac:dyDescent="0.4">
      <c r="A28" s="63"/>
      <c r="B28" s="63"/>
      <c r="C28" s="63"/>
      <c r="D28" s="52"/>
      <c r="E28" s="63"/>
    </row>
    <row r="29" spans="1:12" ht="24.75" customHeight="1" x14ac:dyDescent="0.4">
      <c r="A29" s="63"/>
      <c r="B29" s="63"/>
      <c r="C29" s="63"/>
      <c r="D29" s="52"/>
      <c r="E29" s="63"/>
    </row>
    <row r="30" spans="1:12" ht="24.75" customHeight="1" x14ac:dyDescent="0.4">
      <c r="A30" s="63"/>
      <c r="B30" s="63"/>
      <c r="C30" s="63"/>
      <c r="D30" s="52"/>
      <c r="E30" s="63"/>
    </row>
    <row r="31" spans="1:12" ht="24.75" customHeight="1" x14ac:dyDescent="0.4">
      <c r="A31" s="63"/>
      <c r="B31" s="63"/>
      <c r="C31" s="63"/>
      <c r="D31" s="52"/>
      <c r="E31" s="63"/>
    </row>
    <row r="32" spans="1:12" ht="24.75" customHeight="1" x14ac:dyDescent="0.4">
      <c r="A32" s="63"/>
      <c r="B32" s="63"/>
      <c r="C32" s="63"/>
      <c r="D32" s="52"/>
      <c r="E32" s="63"/>
    </row>
    <row r="33" spans="1:5" ht="24.75" customHeight="1" x14ac:dyDescent="0.4">
      <c r="A33" s="63"/>
      <c r="B33" s="63"/>
      <c r="C33" s="63"/>
      <c r="D33" s="52"/>
      <c r="E33" s="63"/>
    </row>
    <row r="34" spans="1:5" ht="24.75" customHeight="1" x14ac:dyDescent="0.4">
      <c r="A34" s="63"/>
      <c r="B34" s="63"/>
      <c r="C34" s="63"/>
      <c r="D34" s="52"/>
      <c r="E34" s="63"/>
    </row>
    <row r="35" spans="1:5" ht="24.75" customHeight="1" x14ac:dyDescent="0.4">
      <c r="A35" s="63"/>
      <c r="B35" s="63"/>
      <c r="C35" s="63"/>
      <c r="D35" s="52"/>
      <c r="E35" s="63"/>
    </row>
    <row r="36" spans="1:5" ht="24.75" customHeight="1" x14ac:dyDescent="0.4">
      <c r="A36" s="63"/>
      <c r="B36" s="63"/>
      <c r="C36" s="63"/>
      <c r="D36" s="52"/>
      <c r="E36" s="63"/>
    </row>
    <row r="37" spans="1:5" ht="24.75" customHeight="1" x14ac:dyDescent="0.4">
      <c r="A37" s="63"/>
      <c r="B37" s="63"/>
      <c r="C37" s="63"/>
      <c r="D37" s="52"/>
      <c r="E37" s="63"/>
    </row>
    <row r="38" spans="1:5" ht="24.75" customHeight="1" x14ac:dyDescent="0.4">
      <c r="A38" s="63"/>
      <c r="B38" s="63"/>
      <c r="C38" s="63"/>
      <c r="D38" s="52"/>
      <c r="E38" s="63"/>
    </row>
  </sheetData>
  <autoFilter ref="A2:L18">
    <sortState ref="A13:L18">
      <sortCondition ref="D2:D18"/>
    </sortState>
  </autoFilter>
  <phoneticPr fontId="1"/>
  <pageMargins left="0.7" right="0.7" top="0.75" bottom="0.75" header="0.3" footer="0.3"/>
  <pageSetup paperSize="8" scale="64"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zoomScale="70" zoomScaleNormal="70" workbookViewId="0">
      <selection activeCell="D8" sqref="D8"/>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bestFit="1" customWidth="1"/>
    <col min="5" max="5" width="28.125" style="29" customWidth="1"/>
    <col min="6" max="7" width="15.625" style="38" bestFit="1" customWidth="1"/>
    <col min="8" max="8" width="38.75" style="31" customWidth="1"/>
    <col min="9" max="9" width="35.625" style="29" customWidth="1"/>
    <col min="10" max="10" width="23" style="29" customWidth="1"/>
    <col min="11" max="11" width="10" style="29" bestFit="1" customWidth="1"/>
    <col min="12" max="12" width="32.25" style="29" bestFit="1" customWidth="1"/>
    <col min="13" max="16384" width="9" style="5"/>
  </cols>
  <sheetData>
    <row r="1" spans="1:12" s="3" customFormat="1" ht="24.95" customHeight="1" x14ac:dyDescent="0.4">
      <c r="A1" s="25"/>
      <c r="B1" s="26"/>
      <c r="C1" s="25" t="s">
        <v>914</v>
      </c>
      <c r="D1" s="26"/>
      <c r="E1" s="26"/>
      <c r="F1" s="32"/>
      <c r="G1" s="32"/>
      <c r="H1" s="30"/>
      <c r="I1" s="26"/>
      <c r="J1" s="26"/>
      <c r="K1" s="26"/>
      <c r="L1" s="26"/>
    </row>
    <row r="2" spans="1:12" s="3" customFormat="1" ht="24.95" customHeight="1" x14ac:dyDescent="0.4">
      <c r="A2" s="4" t="s">
        <v>24</v>
      </c>
      <c r="B2" s="4" t="s">
        <v>25</v>
      </c>
      <c r="C2" s="4" t="s">
        <v>26</v>
      </c>
      <c r="D2" s="4" t="s">
        <v>32</v>
      </c>
      <c r="E2" s="4" t="s">
        <v>915</v>
      </c>
      <c r="F2" s="4" t="s">
        <v>28</v>
      </c>
      <c r="G2" s="4" t="s">
        <v>29</v>
      </c>
      <c r="H2" s="39" t="s">
        <v>30</v>
      </c>
      <c r="I2" s="39" t="s">
        <v>31</v>
      </c>
      <c r="J2" s="4" t="s">
        <v>62</v>
      </c>
      <c r="K2" s="4" t="s">
        <v>63</v>
      </c>
      <c r="L2" s="4" t="s">
        <v>64</v>
      </c>
    </row>
    <row r="3" spans="1:12" ht="39" x14ac:dyDescent="0.4">
      <c r="A3" s="23" t="s">
        <v>72</v>
      </c>
      <c r="B3" s="40" t="s">
        <v>528</v>
      </c>
      <c r="C3" s="23" t="s">
        <v>38</v>
      </c>
      <c r="D3" s="23" t="s">
        <v>101</v>
      </c>
      <c r="E3" s="23" t="s">
        <v>148</v>
      </c>
      <c r="F3" s="23" t="s">
        <v>436</v>
      </c>
      <c r="G3" s="23" t="s">
        <v>481</v>
      </c>
      <c r="H3" s="1" t="s">
        <v>151</v>
      </c>
      <c r="I3" s="1" t="str">
        <f>HYPERLINK("#", "https://www.s-nanahoshi.jp/")</f>
        <v>https://www.s-nanahoshi.jp/</v>
      </c>
      <c r="J3" s="23" t="s">
        <v>152</v>
      </c>
      <c r="K3" s="34" t="s">
        <v>438</v>
      </c>
      <c r="L3" s="23" t="s">
        <v>153</v>
      </c>
    </row>
    <row r="4" spans="1:12" ht="39" x14ac:dyDescent="0.4">
      <c r="A4" s="34" t="s">
        <v>72</v>
      </c>
      <c r="B4" s="34" t="s">
        <v>528</v>
      </c>
      <c r="C4" s="34" t="s">
        <v>38</v>
      </c>
      <c r="D4" s="23" t="s">
        <v>101</v>
      </c>
      <c r="E4" s="34" t="s">
        <v>916</v>
      </c>
      <c r="F4" s="23" t="s">
        <v>436</v>
      </c>
      <c r="G4" s="23" t="s">
        <v>150</v>
      </c>
      <c r="H4" s="1" t="s">
        <v>437</v>
      </c>
      <c r="I4" s="1" t="str">
        <f>HYPERLINK("#", "https://www.s-nanahoshi.jp/")</f>
        <v>https://www.s-nanahoshi.jp/</v>
      </c>
      <c r="J4" s="23" t="s">
        <v>154</v>
      </c>
      <c r="K4" s="34" t="s">
        <v>459</v>
      </c>
      <c r="L4" s="23" t="s">
        <v>153</v>
      </c>
    </row>
    <row r="5" spans="1:12" ht="58.5" x14ac:dyDescent="0.4">
      <c r="A5" s="34" t="s">
        <v>72</v>
      </c>
      <c r="B5" s="34" t="s">
        <v>528</v>
      </c>
      <c r="C5" s="34" t="s">
        <v>38</v>
      </c>
      <c r="D5" s="23" t="s">
        <v>101</v>
      </c>
      <c r="E5" s="34" t="s">
        <v>916</v>
      </c>
      <c r="F5" s="35" t="s">
        <v>149</v>
      </c>
      <c r="G5" s="35" t="s">
        <v>481</v>
      </c>
      <c r="H5" s="1" t="s">
        <v>439</v>
      </c>
      <c r="I5" s="1" t="str">
        <f>HYPERLINK("#", "https://www.s-nanahoshi.jp/")</f>
        <v>https://www.s-nanahoshi.jp/</v>
      </c>
      <c r="J5" s="34" t="s">
        <v>155</v>
      </c>
      <c r="K5" s="43" t="s">
        <v>36</v>
      </c>
      <c r="L5" s="44" t="s">
        <v>156</v>
      </c>
    </row>
    <row r="6" spans="1:12" ht="39" x14ac:dyDescent="0.4">
      <c r="A6" s="57" t="s">
        <v>80</v>
      </c>
      <c r="B6" s="57" t="s">
        <v>53</v>
      </c>
      <c r="C6" s="57" t="s">
        <v>917</v>
      </c>
      <c r="D6" s="57" t="s">
        <v>101</v>
      </c>
      <c r="E6" s="57" t="s">
        <v>111</v>
      </c>
      <c r="F6" s="62" t="s">
        <v>112</v>
      </c>
      <c r="G6" s="35" t="s">
        <v>441</v>
      </c>
      <c r="H6" s="1" t="s">
        <v>113</v>
      </c>
      <c r="I6" s="23"/>
      <c r="J6" s="34" t="s">
        <v>458</v>
      </c>
      <c r="K6" s="34" t="s">
        <v>459</v>
      </c>
      <c r="L6" s="44" t="s">
        <v>157</v>
      </c>
    </row>
    <row r="7" spans="1:12" ht="39" x14ac:dyDescent="0.4">
      <c r="A7" s="34" t="s">
        <v>442</v>
      </c>
      <c r="B7" s="34" t="s">
        <v>443</v>
      </c>
      <c r="C7" s="34" t="s">
        <v>918</v>
      </c>
      <c r="D7" s="23" t="s">
        <v>66</v>
      </c>
      <c r="E7" s="34" t="s">
        <v>67</v>
      </c>
      <c r="F7" s="35" t="s">
        <v>68</v>
      </c>
      <c r="G7" s="35" t="s">
        <v>415</v>
      </c>
      <c r="H7" s="1" t="s">
        <v>69</v>
      </c>
      <c r="I7" s="1" t="str">
        <f>HYPERLINK("#", "https://benextwith.com/")</f>
        <v>https://benextwith.com/</v>
      </c>
      <c r="J7" s="34" t="s">
        <v>444</v>
      </c>
      <c r="K7" s="34" t="s">
        <v>60</v>
      </c>
      <c r="L7" s="44" t="s">
        <v>158</v>
      </c>
    </row>
    <row r="8" spans="1:12" ht="39" customHeight="1" x14ac:dyDescent="0.4">
      <c r="A8" s="34" t="s">
        <v>442</v>
      </c>
      <c r="B8" s="34" t="s">
        <v>443</v>
      </c>
      <c r="C8" s="34" t="s">
        <v>919</v>
      </c>
      <c r="D8" s="23" t="s">
        <v>66</v>
      </c>
      <c r="E8" s="34" t="s">
        <v>67</v>
      </c>
      <c r="F8" s="23" t="s">
        <v>836</v>
      </c>
      <c r="G8" s="23" t="s">
        <v>837</v>
      </c>
      <c r="H8" s="1" t="s">
        <v>838</v>
      </c>
      <c r="I8" s="1" t="str">
        <f>HYPERLINK("#", "https://benextwith.com/")</f>
        <v>https://benextwith.com/</v>
      </c>
      <c r="J8" s="23" t="s">
        <v>159</v>
      </c>
      <c r="K8" s="23" t="s">
        <v>60</v>
      </c>
      <c r="L8" s="23" t="s">
        <v>160</v>
      </c>
    </row>
    <row r="9" spans="1:12" ht="58.5" x14ac:dyDescent="0.4">
      <c r="A9" s="34" t="s">
        <v>72</v>
      </c>
      <c r="B9" s="34" t="s">
        <v>55</v>
      </c>
      <c r="C9" s="61" t="s">
        <v>55</v>
      </c>
      <c r="D9" s="23" t="s">
        <v>82</v>
      </c>
      <c r="E9" s="34" t="s">
        <v>161</v>
      </c>
      <c r="F9" s="35" t="s">
        <v>635</v>
      </c>
      <c r="G9" s="35" t="s">
        <v>446</v>
      </c>
      <c r="H9" s="23" t="s">
        <v>447</v>
      </c>
      <c r="I9" s="23"/>
      <c r="J9" s="34" t="s">
        <v>165</v>
      </c>
      <c r="K9" s="34" t="s">
        <v>404</v>
      </c>
      <c r="L9" s="44" t="s">
        <v>166</v>
      </c>
    </row>
    <row r="10" spans="1:12" ht="39" x14ac:dyDescent="0.4">
      <c r="A10" s="34" t="s">
        <v>80</v>
      </c>
      <c r="B10" s="34" t="s">
        <v>167</v>
      </c>
      <c r="C10" s="61" t="s">
        <v>920</v>
      </c>
      <c r="D10" s="23" t="s">
        <v>101</v>
      </c>
      <c r="E10" s="34" t="s">
        <v>168</v>
      </c>
      <c r="F10" s="23" t="s">
        <v>482</v>
      </c>
      <c r="G10" s="23" t="s">
        <v>483</v>
      </c>
      <c r="H10" s="1" t="s">
        <v>484</v>
      </c>
      <c r="I10" s="1" t="str">
        <f>HYPERLINK("#", "https://www.npokikori.com/")</f>
        <v>https://www.npokikori.com/</v>
      </c>
      <c r="J10" s="23" t="s">
        <v>169</v>
      </c>
      <c r="K10" s="23" t="s">
        <v>36</v>
      </c>
      <c r="L10" s="23" t="s">
        <v>170</v>
      </c>
    </row>
    <row r="11" spans="1:12" ht="39" x14ac:dyDescent="0.4">
      <c r="A11" s="34" t="s">
        <v>72</v>
      </c>
      <c r="B11" s="34" t="s">
        <v>921</v>
      </c>
      <c r="C11" s="34" t="s">
        <v>171</v>
      </c>
      <c r="D11" s="23" t="s">
        <v>101</v>
      </c>
      <c r="E11" s="34" t="s">
        <v>503</v>
      </c>
      <c r="F11" s="23" t="s">
        <v>172</v>
      </c>
      <c r="G11" s="23" t="s">
        <v>485</v>
      </c>
      <c r="H11" s="1" t="s">
        <v>449</v>
      </c>
      <c r="I11" s="1" t="str">
        <f>HYPERLINK("#", "https://www.natural-life-support.com")</f>
        <v>https://www.natural-life-support.com</v>
      </c>
      <c r="J11" s="23" t="s">
        <v>450</v>
      </c>
      <c r="K11" s="23" t="s">
        <v>36</v>
      </c>
      <c r="L11" s="23" t="s">
        <v>174</v>
      </c>
    </row>
    <row r="12" spans="1:12" ht="58.5" x14ac:dyDescent="0.4">
      <c r="A12" s="34" t="s">
        <v>72</v>
      </c>
      <c r="B12" s="34" t="s">
        <v>922</v>
      </c>
      <c r="C12" s="34" t="s">
        <v>171</v>
      </c>
      <c r="D12" s="23" t="s">
        <v>101</v>
      </c>
      <c r="E12" s="34" t="s">
        <v>503</v>
      </c>
      <c r="F12" s="35" t="s">
        <v>636</v>
      </c>
      <c r="G12" s="35" t="s">
        <v>448</v>
      </c>
      <c r="H12" s="23" t="s">
        <v>500</v>
      </c>
      <c r="I12" s="23" t="str">
        <f>HYPERLINK("#", "https://www.natural-life-support.com")</f>
        <v>https://www.natural-life-support.com</v>
      </c>
      <c r="J12" s="34" t="s">
        <v>175</v>
      </c>
      <c r="K12" s="34" t="s">
        <v>404</v>
      </c>
      <c r="L12" s="44" t="s">
        <v>176</v>
      </c>
    </row>
    <row r="13" spans="1:12" ht="39" x14ac:dyDescent="0.4">
      <c r="A13" s="34" t="s">
        <v>72</v>
      </c>
      <c r="B13" s="34" t="s">
        <v>923</v>
      </c>
      <c r="C13" s="34" t="s">
        <v>177</v>
      </c>
      <c r="D13" s="23" t="s">
        <v>101</v>
      </c>
      <c r="E13" s="34" t="s">
        <v>178</v>
      </c>
      <c r="F13" s="23" t="s">
        <v>486</v>
      </c>
      <c r="G13" s="23" t="s">
        <v>487</v>
      </c>
      <c r="H13" s="1" t="s">
        <v>488</v>
      </c>
      <c r="I13" s="23"/>
      <c r="J13" s="23" t="s">
        <v>489</v>
      </c>
      <c r="K13" s="23" t="s">
        <v>36</v>
      </c>
      <c r="L13" s="23" t="s">
        <v>180</v>
      </c>
    </row>
    <row r="14" spans="1:12" ht="39" x14ac:dyDescent="0.4">
      <c r="A14" s="34" t="s">
        <v>72</v>
      </c>
      <c r="B14" s="34" t="s">
        <v>923</v>
      </c>
      <c r="C14" s="34" t="s">
        <v>177</v>
      </c>
      <c r="D14" s="23" t="s">
        <v>101</v>
      </c>
      <c r="E14" s="34" t="s">
        <v>178</v>
      </c>
      <c r="F14" s="23" t="s">
        <v>490</v>
      </c>
      <c r="G14" s="23" t="s">
        <v>179</v>
      </c>
      <c r="H14" s="1" t="s">
        <v>491</v>
      </c>
      <c r="I14" s="23"/>
      <c r="J14" s="23" t="s">
        <v>181</v>
      </c>
      <c r="K14" s="23" t="s">
        <v>36</v>
      </c>
      <c r="L14" s="23" t="s">
        <v>182</v>
      </c>
    </row>
    <row r="15" spans="1:12" ht="39" x14ac:dyDescent="0.4">
      <c r="A15" s="34" t="s">
        <v>72</v>
      </c>
      <c r="B15" s="34" t="s">
        <v>183</v>
      </c>
      <c r="C15" s="34" t="s">
        <v>924</v>
      </c>
      <c r="D15" s="23" t="s">
        <v>101</v>
      </c>
      <c r="E15" s="34" t="s">
        <v>456</v>
      </c>
      <c r="F15" s="23" t="s">
        <v>492</v>
      </c>
      <c r="G15" s="23" t="s">
        <v>493</v>
      </c>
      <c r="H15" s="23" t="s">
        <v>494</v>
      </c>
      <c r="I15" s="23" t="str">
        <f>HYPERLINK("#", "https://skettonishimon.simdif.com/")</f>
        <v>https://skettonishimon.simdif.com/</v>
      </c>
      <c r="J15" s="23" t="s">
        <v>159</v>
      </c>
      <c r="K15" s="23" t="s">
        <v>36</v>
      </c>
      <c r="L15" s="23" t="s">
        <v>185</v>
      </c>
    </row>
    <row r="16" spans="1:12" ht="117" x14ac:dyDescent="0.4">
      <c r="A16" s="34" t="s">
        <v>80</v>
      </c>
      <c r="B16" s="34" t="s">
        <v>186</v>
      </c>
      <c r="C16" s="34" t="s">
        <v>925</v>
      </c>
      <c r="D16" s="23" t="s">
        <v>82</v>
      </c>
      <c r="E16" s="34" t="s">
        <v>187</v>
      </c>
      <c r="F16" s="23" t="s">
        <v>188</v>
      </c>
      <c r="G16" s="23" t="s">
        <v>453</v>
      </c>
      <c r="H16" s="1" t="s">
        <v>454</v>
      </c>
      <c r="I16" s="1" t="str">
        <f>HYPERLINK("#", "http://www.tomoni.or.jp/fleur/")</f>
        <v>http://www.tomoni.or.jp/fleur/</v>
      </c>
      <c r="J16" s="23" t="s">
        <v>496</v>
      </c>
      <c r="K16" s="23" t="s">
        <v>36</v>
      </c>
      <c r="L16" s="23" t="s">
        <v>189</v>
      </c>
    </row>
    <row r="17" spans="1:12" ht="39" x14ac:dyDescent="0.4">
      <c r="A17" s="34" t="s">
        <v>72</v>
      </c>
      <c r="B17" s="34" t="s">
        <v>190</v>
      </c>
      <c r="C17" s="34" t="s">
        <v>191</v>
      </c>
      <c r="D17" s="23" t="s">
        <v>82</v>
      </c>
      <c r="E17" s="34" t="s">
        <v>192</v>
      </c>
      <c r="F17" s="23" t="s">
        <v>497</v>
      </c>
      <c r="G17" s="23" t="s">
        <v>497</v>
      </c>
      <c r="H17" s="23" t="s">
        <v>455</v>
      </c>
      <c r="I17" s="23" t="str">
        <f>HYPERLINK("#", "http://keyaki.blog.jp/")</f>
        <v>http://keyaki.blog.jp/</v>
      </c>
      <c r="J17" s="23" t="s">
        <v>498</v>
      </c>
      <c r="K17" s="23" t="s">
        <v>36</v>
      </c>
      <c r="L17" s="23" t="s">
        <v>193</v>
      </c>
    </row>
    <row r="18" spans="1:12" ht="39" x14ac:dyDescent="0.4">
      <c r="A18" s="34" t="s">
        <v>926</v>
      </c>
      <c r="B18" s="34" t="s">
        <v>927</v>
      </c>
      <c r="C18" s="34" t="s">
        <v>928</v>
      </c>
      <c r="D18" s="23" t="s">
        <v>101</v>
      </c>
      <c r="E18" s="34" t="s">
        <v>929</v>
      </c>
      <c r="F18" s="23" t="s">
        <v>58</v>
      </c>
      <c r="G18" s="23" t="s">
        <v>59</v>
      </c>
      <c r="H18" s="1" t="s">
        <v>194</v>
      </c>
      <c r="I18" s="23" t="str">
        <f>HYPERLINK("#", "https://www.raintree-nls.com/branch/fuchinobe")</f>
        <v>https://www.raintree-nls.com/branch/fuchinobe</v>
      </c>
      <c r="J18" s="23" t="s">
        <v>195</v>
      </c>
      <c r="K18" s="23" t="s">
        <v>36</v>
      </c>
      <c r="L18" s="23" t="s">
        <v>196</v>
      </c>
    </row>
    <row r="19" spans="1:12" ht="39" x14ac:dyDescent="0.4">
      <c r="A19" s="34" t="s">
        <v>427</v>
      </c>
      <c r="B19" s="34" t="s">
        <v>529</v>
      </c>
      <c r="C19" s="34" t="s">
        <v>526</v>
      </c>
      <c r="D19" s="23" t="s">
        <v>101</v>
      </c>
      <c r="E19" s="34" t="s">
        <v>457</v>
      </c>
      <c r="F19" s="23" t="s">
        <v>58</v>
      </c>
      <c r="G19" s="23" t="s">
        <v>59</v>
      </c>
      <c r="H19" s="23" t="s">
        <v>197</v>
      </c>
      <c r="I19" s="23" t="str">
        <f>HYPERLINK("#", "https://www.raintree-nls.com/branch/fuchinobe")</f>
        <v>https://www.raintree-nls.com/branch/fuchinobe</v>
      </c>
      <c r="J19" s="23" t="s">
        <v>198</v>
      </c>
      <c r="K19" s="23" t="s">
        <v>36</v>
      </c>
      <c r="L19" s="23" t="s">
        <v>196</v>
      </c>
    </row>
    <row r="20" spans="1:12" ht="39" x14ac:dyDescent="0.4">
      <c r="A20" s="34" t="s">
        <v>427</v>
      </c>
      <c r="B20" s="34" t="s">
        <v>529</v>
      </c>
      <c r="C20" s="34" t="s">
        <v>526</v>
      </c>
      <c r="D20" s="23" t="s">
        <v>101</v>
      </c>
      <c r="E20" s="34" t="s">
        <v>457</v>
      </c>
      <c r="F20" s="23" t="s">
        <v>58</v>
      </c>
      <c r="G20" s="23" t="s">
        <v>59</v>
      </c>
      <c r="H20" s="23" t="s">
        <v>197</v>
      </c>
      <c r="I20" s="23" t="str">
        <f>HYPERLINK("#", "https://www.raintree-nls.com/branch/fuchinobe")</f>
        <v>https://www.raintree-nls.com/branch/fuchinobe</v>
      </c>
      <c r="J20" s="23" t="s">
        <v>199</v>
      </c>
      <c r="K20" s="23" t="s">
        <v>36</v>
      </c>
      <c r="L20" s="23" t="s">
        <v>196</v>
      </c>
    </row>
    <row r="21" spans="1:12" ht="39" x14ac:dyDescent="0.4">
      <c r="A21" s="34" t="s">
        <v>427</v>
      </c>
      <c r="B21" s="34" t="s">
        <v>529</v>
      </c>
      <c r="C21" s="34" t="s">
        <v>928</v>
      </c>
      <c r="D21" s="23" t="s">
        <v>101</v>
      </c>
      <c r="E21" s="34" t="s">
        <v>930</v>
      </c>
      <c r="F21" s="23" t="s">
        <v>58</v>
      </c>
      <c r="G21" s="23" t="s">
        <v>59</v>
      </c>
      <c r="H21" s="23" t="s">
        <v>197</v>
      </c>
      <c r="I21" s="23" t="str">
        <f>HYPERLINK("#", "https://www.raintree-nls.com/branch/fuchinobe")</f>
        <v>https://www.raintree-nls.com/branch/fuchinobe</v>
      </c>
      <c r="J21" s="23" t="s">
        <v>200</v>
      </c>
      <c r="K21" s="23" t="s">
        <v>36</v>
      </c>
      <c r="L21" s="23" t="s">
        <v>196</v>
      </c>
    </row>
    <row r="22" spans="1:12" ht="58.5" x14ac:dyDescent="0.4">
      <c r="A22" s="34" t="s">
        <v>80</v>
      </c>
      <c r="B22" s="34" t="s">
        <v>527</v>
      </c>
      <c r="C22" s="34" t="s">
        <v>57</v>
      </c>
      <c r="D22" s="23" t="s">
        <v>82</v>
      </c>
      <c r="E22" s="34" t="s">
        <v>201</v>
      </c>
      <c r="F22" s="35" t="s">
        <v>637</v>
      </c>
      <c r="G22" s="35" t="s">
        <v>637</v>
      </c>
      <c r="H22" s="23" t="s">
        <v>638</v>
      </c>
      <c r="I22" s="23"/>
      <c r="J22" s="34" t="s">
        <v>202</v>
      </c>
      <c r="K22" s="34" t="s">
        <v>416</v>
      </c>
      <c r="L22" s="44" t="s">
        <v>203</v>
      </c>
    </row>
    <row r="23" spans="1:12" ht="39" customHeight="1" x14ac:dyDescent="0.4">
      <c r="A23" s="34" t="s">
        <v>72</v>
      </c>
      <c r="B23" s="34" t="s">
        <v>204</v>
      </c>
      <c r="C23" s="34" t="s">
        <v>931</v>
      </c>
      <c r="D23" s="23" t="s">
        <v>101</v>
      </c>
      <c r="E23" s="34" t="s">
        <v>205</v>
      </c>
      <c r="F23" s="23" t="s">
        <v>610</v>
      </c>
      <c r="G23" s="23" t="s">
        <v>611</v>
      </c>
      <c r="H23" s="1" t="s">
        <v>612</v>
      </c>
      <c r="I23" s="1" t="str">
        <f>HYPERLINK("#", "https://suzuran.or.jp/faci-sun.html")</f>
        <v>https://suzuran.or.jp/faci-sun.html</v>
      </c>
      <c r="J23" s="23" t="s">
        <v>769</v>
      </c>
      <c r="K23" s="23" t="s">
        <v>60</v>
      </c>
      <c r="L23" s="23"/>
    </row>
    <row r="24" spans="1:12" ht="39" customHeight="1" x14ac:dyDescent="0.4">
      <c r="A24" s="34" t="s">
        <v>72</v>
      </c>
      <c r="B24" s="34" t="s">
        <v>204</v>
      </c>
      <c r="C24" s="34" t="s">
        <v>932</v>
      </c>
      <c r="D24" s="23" t="s">
        <v>101</v>
      </c>
      <c r="E24" s="34" t="s">
        <v>205</v>
      </c>
      <c r="F24" s="23" t="s">
        <v>610</v>
      </c>
      <c r="G24" s="23" t="s">
        <v>839</v>
      </c>
      <c r="H24" s="1" t="s">
        <v>612</v>
      </c>
      <c r="I24" s="1" t="str">
        <f>HYPERLINK("#", "https://suzuran.or.jp/faci-sun.html")</f>
        <v>https://suzuran.or.jp/faci-sun.html</v>
      </c>
      <c r="J24" s="23" t="s">
        <v>840</v>
      </c>
      <c r="K24" s="23" t="s">
        <v>60</v>
      </c>
      <c r="L24" s="23"/>
    </row>
    <row r="25" spans="1:12" ht="39" x14ac:dyDescent="0.4">
      <c r="A25" s="34" t="s">
        <v>72</v>
      </c>
      <c r="B25" s="34" t="s">
        <v>204</v>
      </c>
      <c r="C25" s="34" t="s">
        <v>932</v>
      </c>
      <c r="D25" s="23" t="s">
        <v>101</v>
      </c>
      <c r="E25" s="34" t="s">
        <v>205</v>
      </c>
      <c r="F25" s="23" t="s">
        <v>743</v>
      </c>
      <c r="G25" s="23" t="s">
        <v>744</v>
      </c>
      <c r="H25" s="1" t="s">
        <v>736</v>
      </c>
      <c r="I25" s="1" t="str">
        <f>HYPERLINK("#", "https://suzuran.or.jp/faci-sun.html")</f>
        <v>https://suzuran.or.jp/faci-sun.html</v>
      </c>
      <c r="J25" s="23" t="s">
        <v>745</v>
      </c>
      <c r="K25" s="23" t="s">
        <v>646</v>
      </c>
      <c r="L25" s="23" t="s">
        <v>746</v>
      </c>
    </row>
    <row r="26" spans="1:12" ht="39" x14ac:dyDescent="0.4">
      <c r="A26" s="34" t="s">
        <v>72</v>
      </c>
      <c r="B26" s="34" t="s">
        <v>206</v>
      </c>
      <c r="C26" s="34" t="s">
        <v>207</v>
      </c>
      <c r="D26" s="23" t="s">
        <v>101</v>
      </c>
      <c r="E26" s="34" t="s">
        <v>878</v>
      </c>
      <c r="F26" s="23" t="s">
        <v>747</v>
      </c>
      <c r="G26" s="23" t="s">
        <v>748</v>
      </c>
      <c r="H26" s="1" t="s">
        <v>737</v>
      </c>
      <c r="I26" s="1" t="str">
        <f>HYPERLINK("#", "https://www.cfp-inc.jp/")</f>
        <v>https://www.cfp-inc.jp/</v>
      </c>
      <c r="J26" s="23" t="s">
        <v>749</v>
      </c>
      <c r="K26" s="23" t="s">
        <v>646</v>
      </c>
      <c r="L26" s="23" t="s">
        <v>750</v>
      </c>
    </row>
    <row r="27" spans="1:12" ht="39" x14ac:dyDescent="0.4">
      <c r="A27" s="34" t="s">
        <v>80</v>
      </c>
      <c r="B27" s="34" t="s">
        <v>770</v>
      </c>
      <c r="C27" s="34" t="s">
        <v>933</v>
      </c>
      <c r="D27" s="23" t="s">
        <v>82</v>
      </c>
      <c r="E27" s="34" t="s">
        <v>83</v>
      </c>
      <c r="F27" s="23" t="s">
        <v>751</v>
      </c>
      <c r="G27" s="23" t="s">
        <v>752</v>
      </c>
      <c r="H27" s="1" t="s">
        <v>424</v>
      </c>
      <c r="I27" s="1"/>
      <c r="J27" s="23" t="s">
        <v>753</v>
      </c>
      <c r="K27" s="23" t="s">
        <v>646</v>
      </c>
      <c r="L27" s="23" t="s">
        <v>754</v>
      </c>
    </row>
    <row r="28" spans="1:12" ht="39" x14ac:dyDescent="0.4">
      <c r="A28" s="34" t="s">
        <v>80</v>
      </c>
      <c r="B28" s="34" t="s">
        <v>770</v>
      </c>
      <c r="C28" s="34" t="s">
        <v>933</v>
      </c>
      <c r="D28" s="23" t="s">
        <v>82</v>
      </c>
      <c r="E28" s="34" t="s">
        <v>83</v>
      </c>
      <c r="F28" s="23" t="s">
        <v>755</v>
      </c>
      <c r="G28" s="23" t="s">
        <v>756</v>
      </c>
      <c r="H28" s="1" t="s">
        <v>424</v>
      </c>
      <c r="I28" s="1"/>
      <c r="J28" s="23" t="s">
        <v>757</v>
      </c>
      <c r="K28" s="23" t="s">
        <v>646</v>
      </c>
      <c r="L28" s="23" t="s">
        <v>758</v>
      </c>
    </row>
    <row r="29" spans="1:12" ht="39" customHeight="1" x14ac:dyDescent="0.4">
      <c r="A29" s="34" t="s">
        <v>80</v>
      </c>
      <c r="B29" s="34" t="s">
        <v>770</v>
      </c>
      <c r="C29" s="34" t="s">
        <v>933</v>
      </c>
      <c r="D29" s="23" t="s">
        <v>82</v>
      </c>
      <c r="E29" s="34" t="s">
        <v>83</v>
      </c>
      <c r="F29" s="23" t="s">
        <v>841</v>
      </c>
      <c r="G29" s="23" t="s">
        <v>842</v>
      </c>
      <c r="H29" s="1" t="s">
        <v>843</v>
      </c>
      <c r="I29" s="1"/>
      <c r="J29" s="23" t="s">
        <v>844</v>
      </c>
      <c r="K29" s="23" t="s">
        <v>845</v>
      </c>
      <c r="L29" s="23" t="s">
        <v>759</v>
      </c>
    </row>
    <row r="30" spans="1:12" ht="39" customHeight="1" x14ac:dyDescent="0.4">
      <c r="A30" s="34" t="s">
        <v>80</v>
      </c>
      <c r="B30" s="34" t="s">
        <v>771</v>
      </c>
      <c r="C30" s="34" t="s">
        <v>211</v>
      </c>
      <c r="D30" s="23" t="s">
        <v>101</v>
      </c>
      <c r="E30" s="34" t="s">
        <v>772</v>
      </c>
      <c r="F30" s="23" t="s">
        <v>846</v>
      </c>
      <c r="G30" s="23" t="s">
        <v>846</v>
      </c>
      <c r="H30" s="1" t="s">
        <v>212</v>
      </c>
      <c r="I30" s="1" t="str">
        <f>HYPERLINK("#", "https://www.hotto.or.jp/")</f>
        <v>https://www.hotto.or.jp/</v>
      </c>
      <c r="J30" s="23" t="s">
        <v>847</v>
      </c>
      <c r="K30" s="23" t="s">
        <v>845</v>
      </c>
      <c r="L30" s="23" t="s">
        <v>760</v>
      </c>
    </row>
    <row r="31" spans="1:12" ht="39" customHeight="1" x14ac:dyDescent="0.4">
      <c r="A31" s="34" t="s">
        <v>80</v>
      </c>
      <c r="B31" s="34" t="s">
        <v>771</v>
      </c>
      <c r="C31" s="34" t="s">
        <v>211</v>
      </c>
      <c r="D31" s="23" t="s">
        <v>101</v>
      </c>
      <c r="E31" s="34" t="s">
        <v>772</v>
      </c>
      <c r="F31" s="23" t="s">
        <v>848</v>
      </c>
      <c r="G31" s="23" t="s">
        <v>849</v>
      </c>
      <c r="H31" s="1" t="s">
        <v>212</v>
      </c>
      <c r="I31" s="1" t="str">
        <f>HYPERLINK("#", "https://www.hotto.or.jp/")</f>
        <v>https://www.hotto.or.jp/</v>
      </c>
      <c r="J31" s="23" t="s">
        <v>850</v>
      </c>
      <c r="K31" s="23" t="s">
        <v>851</v>
      </c>
      <c r="L31" s="23" t="s">
        <v>639</v>
      </c>
    </row>
    <row r="32" spans="1:12" ht="39" customHeight="1" x14ac:dyDescent="0.4">
      <c r="A32" s="34" t="s">
        <v>934</v>
      </c>
      <c r="B32" s="34" t="s">
        <v>935</v>
      </c>
      <c r="C32" s="34" t="s">
        <v>936</v>
      </c>
      <c r="D32" s="23" t="s">
        <v>937</v>
      </c>
      <c r="E32" s="34" t="s">
        <v>938</v>
      </c>
      <c r="F32" s="23" t="s">
        <v>852</v>
      </c>
      <c r="G32" s="23" t="s">
        <v>853</v>
      </c>
      <c r="H32" s="1"/>
      <c r="I32" s="1"/>
      <c r="J32" s="23" t="s">
        <v>854</v>
      </c>
      <c r="K32" s="23" t="s">
        <v>845</v>
      </c>
      <c r="L32" s="23" t="s">
        <v>644</v>
      </c>
    </row>
    <row r="33" spans="1:12" ht="39" customHeight="1" x14ac:dyDescent="0.4">
      <c r="A33" s="34" t="s">
        <v>934</v>
      </c>
      <c r="B33" s="34" t="s">
        <v>939</v>
      </c>
      <c r="C33" s="34" t="s">
        <v>936</v>
      </c>
      <c r="D33" s="23" t="s">
        <v>937</v>
      </c>
      <c r="E33" s="34" t="s">
        <v>938</v>
      </c>
      <c r="F33" s="23" t="s">
        <v>855</v>
      </c>
      <c r="G33" s="23" t="s">
        <v>853</v>
      </c>
      <c r="H33" s="1"/>
      <c r="I33" s="1"/>
      <c r="J33" s="23" t="s">
        <v>856</v>
      </c>
      <c r="K33" s="23" t="s">
        <v>845</v>
      </c>
      <c r="L33" s="23" t="s">
        <v>645</v>
      </c>
    </row>
    <row r="34" spans="1:12" ht="39" customHeight="1" x14ac:dyDescent="0.4">
      <c r="A34" s="34" t="s">
        <v>934</v>
      </c>
      <c r="B34" s="34" t="s">
        <v>935</v>
      </c>
      <c r="C34" s="34" t="s">
        <v>936</v>
      </c>
      <c r="D34" s="23" t="s">
        <v>940</v>
      </c>
      <c r="E34" s="34" t="s">
        <v>938</v>
      </c>
      <c r="F34" s="23" t="s">
        <v>857</v>
      </c>
      <c r="G34" s="23" t="s">
        <v>853</v>
      </c>
      <c r="H34" s="1"/>
      <c r="I34" s="1"/>
      <c r="J34" s="23" t="s">
        <v>858</v>
      </c>
      <c r="K34" s="23" t="s">
        <v>845</v>
      </c>
      <c r="L34" s="23" t="s">
        <v>644</v>
      </c>
    </row>
    <row r="35" spans="1:12" ht="39" customHeight="1" x14ac:dyDescent="0.4">
      <c r="A35" s="34" t="s">
        <v>934</v>
      </c>
      <c r="B35" s="34" t="s">
        <v>935</v>
      </c>
      <c r="C35" s="34" t="s">
        <v>936</v>
      </c>
      <c r="D35" s="23" t="s">
        <v>937</v>
      </c>
      <c r="E35" s="34" t="s">
        <v>938</v>
      </c>
      <c r="F35" s="23" t="s">
        <v>852</v>
      </c>
      <c r="G35" s="23" t="s">
        <v>859</v>
      </c>
      <c r="H35" s="1"/>
      <c r="I35" s="1"/>
      <c r="J35" s="23" t="s">
        <v>860</v>
      </c>
      <c r="K35" s="23" t="s">
        <v>60</v>
      </c>
      <c r="L35" s="23" t="s">
        <v>861</v>
      </c>
    </row>
    <row r="36" spans="1:12" ht="39" x14ac:dyDescent="0.4">
      <c r="A36" s="34" t="s">
        <v>941</v>
      </c>
      <c r="B36" s="34" t="s">
        <v>942</v>
      </c>
      <c r="C36" s="34" t="s">
        <v>943</v>
      </c>
      <c r="D36" s="23" t="s">
        <v>944</v>
      </c>
      <c r="E36" s="34" t="s">
        <v>945</v>
      </c>
      <c r="F36" s="23" t="s">
        <v>738</v>
      </c>
      <c r="G36" s="23" t="s">
        <v>739</v>
      </c>
      <c r="H36" s="1" t="s">
        <v>740</v>
      </c>
      <c r="I36" s="1"/>
      <c r="J36" s="23" t="s">
        <v>741</v>
      </c>
      <c r="K36" s="23" t="s">
        <v>742</v>
      </c>
      <c r="L36" s="23" t="s">
        <v>643</v>
      </c>
    </row>
    <row r="37" spans="1:12" ht="39" x14ac:dyDescent="0.4">
      <c r="A37" s="34" t="s">
        <v>941</v>
      </c>
      <c r="B37" s="34" t="s">
        <v>942</v>
      </c>
      <c r="C37" s="34" t="s">
        <v>943</v>
      </c>
      <c r="D37" s="23" t="s">
        <v>944</v>
      </c>
      <c r="E37" s="34" t="s">
        <v>946</v>
      </c>
      <c r="F37" s="23" t="s">
        <v>640</v>
      </c>
      <c r="G37" s="23" t="s">
        <v>647</v>
      </c>
      <c r="H37" s="1" t="s">
        <v>641</v>
      </c>
      <c r="I37" s="1"/>
      <c r="J37" s="23" t="s">
        <v>648</v>
      </c>
      <c r="K37" s="23" t="s">
        <v>642</v>
      </c>
      <c r="L37" s="23" t="s">
        <v>643</v>
      </c>
    </row>
    <row r="38" spans="1:12" ht="39" x14ac:dyDescent="0.4">
      <c r="A38" s="34" t="s">
        <v>926</v>
      </c>
      <c r="B38" s="34" t="s">
        <v>947</v>
      </c>
      <c r="C38" s="34" t="s">
        <v>948</v>
      </c>
      <c r="D38" s="23" t="s">
        <v>949</v>
      </c>
      <c r="E38" s="34" t="s">
        <v>950</v>
      </c>
      <c r="F38" s="23" t="s">
        <v>213</v>
      </c>
      <c r="G38" s="23" t="s">
        <v>214</v>
      </c>
      <c r="H38" s="1" t="s">
        <v>215</v>
      </c>
      <c r="I38" s="1" t="str">
        <f>HYPERLINK("#", "https://pg-sagami.com")</f>
        <v>https://pg-sagami.com</v>
      </c>
      <c r="J38" s="23" t="s">
        <v>216</v>
      </c>
      <c r="K38" s="23" t="s">
        <v>46</v>
      </c>
      <c r="L38" s="23" t="s">
        <v>217</v>
      </c>
    </row>
  </sheetData>
  <autoFilter ref="A2:L38">
    <sortState ref="A3:Q44">
      <sortCondition ref="D2:D44"/>
    </sortState>
  </autoFilter>
  <phoneticPr fontId="1"/>
  <pageMargins left="0.7" right="0.7" top="0.75" bottom="0.75" header="0.3" footer="0.3"/>
  <pageSetup paperSize="8" scale="64"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topLeftCell="B1" zoomScale="70" zoomScaleNormal="70" workbookViewId="0">
      <selection activeCell="G8" sqref="G8"/>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bestFit="1" customWidth="1"/>
    <col min="5" max="5" width="28.125" style="29" customWidth="1"/>
    <col min="6" max="7" width="15.625" style="38" bestFit="1" customWidth="1"/>
    <col min="8" max="8" width="38.75" style="31" customWidth="1"/>
    <col min="9" max="9" width="35.625" style="29" customWidth="1"/>
    <col min="10" max="10" width="23" style="29" customWidth="1"/>
    <col min="11" max="11" width="10" style="29" bestFit="1" customWidth="1"/>
    <col min="12" max="12" width="32.25" style="29" bestFit="1" customWidth="1"/>
    <col min="13" max="16384" width="9" style="5"/>
  </cols>
  <sheetData>
    <row r="1" spans="1:12" s="3" customFormat="1" ht="24.95" customHeight="1" x14ac:dyDescent="0.4">
      <c r="A1" s="25"/>
      <c r="B1" s="26"/>
      <c r="C1" s="25" t="s">
        <v>218</v>
      </c>
      <c r="D1" s="26"/>
      <c r="E1" s="26"/>
      <c r="F1" s="32"/>
      <c r="G1" s="32"/>
      <c r="H1" s="30"/>
      <c r="I1" s="26"/>
      <c r="J1" s="26"/>
      <c r="K1" s="26"/>
      <c r="L1" s="26"/>
    </row>
    <row r="2" spans="1:12" s="3" customFormat="1" ht="24.95" customHeight="1" x14ac:dyDescent="0.4">
      <c r="A2" s="4" t="s">
        <v>24</v>
      </c>
      <c r="B2" s="4" t="s">
        <v>25</v>
      </c>
      <c r="C2" s="4" t="s">
        <v>26</v>
      </c>
      <c r="D2" s="4" t="s">
        <v>32</v>
      </c>
      <c r="E2" s="4" t="s">
        <v>27</v>
      </c>
      <c r="F2" s="4" t="s">
        <v>28</v>
      </c>
      <c r="G2" s="4" t="s">
        <v>29</v>
      </c>
      <c r="H2" s="39" t="s">
        <v>30</v>
      </c>
      <c r="I2" s="39" t="s">
        <v>31</v>
      </c>
      <c r="J2" s="4" t="s">
        <v>62</v>
      </c>
      <c r="K2" s="4" t="s">
        <v>63</v>
      </c>
      <c r="L2" s="4" t="s">
        <v>64</v>
      </c>
    </row>
    <row r="3" spans="1:12" ht="58.5" x14ac:dyDescent="0.4">
      <c r="A3" s="23" t="s">
        <v>72</v>
      </c>
      <c r="B3" s="40" t="s">
        <v>631</v>
      </c>
      <c r="C3" s="23" t="s">
        <v>44</v>
      </c>
      <c r="D3" s="23" t="s">
        <v>101</v>
      </c>
      <c r="E3" s="23" t="s">
        <v>503</v>
      </c>
      <c r="F3" s="23" t="s">
        <v>632</v>
      </c>
      <c r="G3" s="23" t="s">
        <v>633</v>
      </c>
      <c r="H3" s="1" t="s">
        <v>173</v>
      </c>
      <c r="I3" s="46" t="str">
        <f>HYPERLINK("#", "https://natural-life-support.com/")</f>
        <v>https://natural-life-support.com/</v>
      </c>
      <c r="J3" s="23" t="s">
        <v>220</v>
      </c>
      <c r="K3" s="34" t="s">
        <v>60</v>
      </c>
      <c r="L3" s="23" t="s">
        <v>221</v>
      </c>
    </row>
    <row r="4" spans="1:12" ht="39" x14ac:dyDescent="0.4">
      <c r="A4" s="34" t="s">
        <v>72</v>
      </c>
      <c r="B4" s="34" t="s">
        <v>39</v>
      </c>
      <c r="C4" s="34" t="s">
        <v>222</v>
      </c>
      <c r="D4" s="23" t="s">
        <v>101</v>
      </c>
      <c r="E4" s="34" t="s">
        <v>115</v>
      </c>
      <c r="F4" s="35" t="s">
        <v>628</v>
      </c>
      <c r="G4" s="35" t="s">
        <v>629</v>
      </c>
      <c r="H4" s="46" t="s">
        <v>630</v>
      </c>
      <c r="I4" s="53" t="str">
        <f>HYPERLINK("#", "https://www.sagamihara-shafuku.or.jp/")</f>
        <v>https://www.sagamihara-shafuku.or.jp/</v>
      </c>
      <c r="J4" s="34" t="s">
        <v>219</v>
      </c>
      <c r="K4" s="43" t="s">
        <v>501</v>
      </c>
      <c r="L4" s="44" t="s">
        <v>223</v>
      </c>
    </row>
    <row r="5" spans="1:12" s="74" customFormat="1" ht="58.5" x14ac:dyDescent="0.4">
      <c r="A5" s="71" t="s">
        <v>118</v>
      </c>
      <c r="B5" s="71" t="s">
        <v>224</v>
      </c>
      <c r="C5" s="71" t="s">
        <v>225</v>
      </c>
      <c r="D5" s="57" t="s">
        <v>101</v>
      </c>
      <c r="E5" s="71" t="s">
        <v>302</v>
      </c>
      <c r="F5" s="72" t="s">
        <v>226</v>
      </c>
      <c r="G5" s="72" t="s">
        <v>226</v>
      </c>
      <c r="H5" s="70" t="s">
        <v>227</v>
      </c>
      <c r="I5" s="70"/>
      <c r="J5" s="71" t="s">
        <v>504</v>
      </c>
      <c r="K5" s="73"/>
      <c r="L5" s="71" t="s">
        <v>228</v>
      </c>
    </row>
    <row r="6" spans="1:12" s="74" customFormat="1" ht="58.5" x14ac:dyDescent="0.4">
      <c r="A6" s="57" t="s">
        <v>118</v>
      </c>
      <c r="B6" s="57" t="s">
        <v>907</v>
      </c>
      <c r="C6" s="57" t="s">
        <v>908</v>
      </c>
      <c r="D6" s="57" t="s">
        <v>429</v>
      </c>
      <c r="E6" s="57" t="s">
        <v>302</v>
      </c>
      <c r="F6" s="69" t="s">
        <v>909</v>
      </c>
      <c r="G6" s="69" t="s">
        <v>909</v>
      </c>
      <c r="H6" s="57" t="s">
        <v>910</v>
      </c>
      <c r="I6" s="65" t="str">
        <f>HYPERLINK("#", "https://an-style.co.jp/answork/")</f>
        <v>https://an-style.co.jp/answork/</v>
      </c>
      <c r="J6" s="75" t="s">
        <v>912</v>
      </c>
      <c r="K6" s="73"/>
      <c r="L6" s="71"/>
    </row>
    <row r="7" spans="1:12" s="74" customFormat="1" ht="39" x14ac:dyDescent="0.4">
      <c r="A7" s="71" t="s">
        <v>72</v>
      </c>
      <c r="B7" s="71" t="s">
        <v>73</v>
      </c>
      <c r="C7" s="71" t="s">
        <v>74</v>
      </c>
      <c r="D7" s="57" t="s">
        <v>66</v>
      </c>
      <c r="E7" s="71" t="s">
        <v>75</v>
      </c>
      <c r="F7" s="72" t="s">
        <v>76</v>
      </c>
      <c r="G7" s="72" t="s">
        <v>627</v>
      </c>
      <c r="H7" s="70" t="s">
        <v>77</v>
      </c>
      <c r="I7" s="70" t="str">
        <f>HYPERLINK("#", "https://www.cfp-inc.jp")</f>
        <v>https://www.cfp-inc.jp</v>
      </c>
      <c r="J7" s="71" t="s">
        <v>229</v>
      </c>
      <c r="K7" s="73"/>
      <c r="L7" s="71" t="s">
        <v>230</v>
      </c>
    </row>
    <row r="8" spans="1:12" ht="58.5" x14ac:dyDescent="0.4">
      <c r="A8" s="34" t="s">
        <v>72</v>
      </c>
      <c r="B8" s="34" t="s">
        <v>55</v>
      </c>
      <c r="C8" s="34" t="s">
        <v>505</v>
      </c>
      <c r="D8" s="23" t="s">
        <v>82</v>
      </c>
      <c r="E8" s="34" t="s">
        <v>161</v>
      </c>
      <c r="F8" s="35" t="s">
        <v>445</v>
      </c>
      <c r="G8" s="35" t="s">
        <v>446</v>
      </c>
      <c r="H8" s="23" t="s">
        <v>447</v>
      </c>
      <c r="I8" s="23"/>
      <c r="J8" s="34" t="s">
        <v>219</v>
      </c>
      <c r="K8" s="34" t="s">
        <v>416</v>
      </c>
      <c r="L8" s="44" t="s">
        <v>166</v>
      </c>
    </row>
  </sheetData>
  <autoFilter ref="A2:L8"/>
  <phoneticPr fontId="1"/>
  <pageMargins left="0.7" right="0.7" top="0.75" bottom="0.75" header="0.3" footer="0.3"/>
  <pageSetup paperSize="8" scale="64"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'C:\Users\0121174\AppData\Local\Microsoft\Windows\INetCache\Content.Outlook\5532C5TU\[【相模原市】受注作業に関する調査票（株式会社アンスタイルあん''swork）.xlsx]【参考】種別一覧'!#REF!</xm:f>
          </x14:formula1>
          <xm:sqref>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
  <sheetViews>
    <sheetView zoomScale="70" zoomScaleNormal="70" workbookViewId="0">
      <selection activeCell="G10" sqref="G10"/>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bestFit="1" customWidth="1"/>
    <col min="5" max="5" width="28.125" style="29" customWidth="1"/>
    <col min="6" max="7" width="15.625" style="38" bestFit="1" customWidth="1"/>
    <col min="8" max="8" width="38.75" style="31" customWidth="1"/>
    <col min="9" max="9" width="35.625" style="29" customWidth="1"/>
    <col min="10" max="10" width="23" style="29" customWidth="1"/>
    <col min="11" max="11" width="34.625" style="38" bestFit="1" customWidth="1"/>
    <col min="12" max="16384" width="9" style="5"/>
  </cols>
  <sheetData>
    <row r="1" spans="1:11" s="3" customFormat="1" ht="24.95" customHeight="1" x14ac:dyDescent="0.4">
      <c r="A1" s="25"/>
      <c r="B1" s="26"/>
      <c r="C1" s="25" t="s">
        <v>512</v>
      </c>
      <c r="D1" s="26"/>
      <c r="E1" s="26"/>
      <c r="F1" s="32"/>
      <c r="G1" s="32"/>
      <c r="H1" s="30"/>
      <c r="I1" s="26"/>
      <c r="J1" s="26"/>
      <c r="K1" s="2"/>
    </row>
    <row r="2" spans="1:11" s="3" customFormat="1" ht="24.95" customHeight="1" x14ac:dyDescent="0.4">
      <c r="A2" s="4" t="s">
        <v>24</v>
      </c>
      <c r="B2" s="4" t="s">
        <v>25</v>
      </c>
      <c r="C2" s="4" t="s">
        <v>26</v>
      </c>
      <c r="D2" s="4" t="s">
        <v>32</v>
      </c>
      <c r="E2" s="4" t="s">
        <v>480</v>
      </c>
      <c r="F2" s="4" t="s">
        <v>28</v>
      </c>
      <c r="G2" s="4" t="s">
        <v>29</v>
      </c>
      <c r="H2" s="39" t="s">
        <v>506</v>
      </c>
      <c r="I2" s="39" t="s">
        <v>31</v>
      </c>
      <c r="J2" s="4" t="s">
        <v>62</v>
      </c>
      <c r="K2" s="42" t="s">
        <v>64</v>
      </c>
    </row>
    <row r="3" spans="1:11" ht="39" x14ac:dyDescent="0.4">
      <c r="A3" s="23" t="s">
        <v>33</v>
      </c>
      <c r="B3" s="40" t="s">
        <v>39</v>
      </c>
      <c r="C3" s="23" t="s">
        <v>222</v>
      </c>
      <c r="D3" s="23" t="s">
        <v>101</v>
      </c>
      <c r="E3" s="23" t="s">
        <v>115</v>
      </c>
      <c r="F3" s="23" t="s">
        <v>464</v>
      </c>
      <c r="G3" s="23" t="s">
        <v>477</v>
      </c>
      <c r="H3" s="1" t="s">
        <v>465</v>
      </c>
      <c r="I3" s="1" t="str">
        <f>HYPERLINK("#", "www.sagamihara-shafuku.or.jp")</f>
        <v>www.sagamihara-shafuku.or.jp</v>
      </c>
      <c r="J3" s="23" t="s">
        <v>238</v>
      </c>
      <c r="K3" s="44" t="s">
        <v>223</v>
      </c>
    </row>
    <row r="4" spans="1:11" s="74" customFormat="1" ht="39" customHeight="1" x14ac:dyDescent="0.4">
      <c r="A4" s="71" t="s">
        <v>72</v>
      </c>
      <c r="B4" s="71" t="s">
        <v>239</v>
      </c>
      <c r="C4" s="71" t="s">
        <v>827</v>
      </c>
      <c r="D4" s="57" t="s">
        <v>101</v>
      </c>
      <c r="E4" s="71" t="s">
        <v>240</v>
      </c>
      <c r="F4" s="72" t="s">
        <v>835</v>
      </c>
      <c r="G4" s="72" t="s">
        <v>876</v>
      </c>
      <c r="H4" s="57" t="s">
        <v>877</v>
      </c>
      <c r="I4" s="57"/>
      <c r="J4" s="71" t="s">
        <v>241</v>
      </c>
      <c r="K4" s="57"/>
    </row>
    <row r="5" spans="1:11" s="74" customFormat="1" ht="39" x14ac:dyDescent="0.4">
      <c r="A5" s="71" t="s">
        <v>72</v>
      </c>
      <c r="B5" s="71" t="s">
        <v>206</v>
      </c>
      <c r="C5" s="71" t="s">
        <v>207</v>
      </c>
      <c r="D5" s="57" t="s">
        <v>101</v>
      </c>
      <c r="E5" s="71" t="s">
        <v>878</v>
      </c>
      <c r="F5" s="72" t="s">
        <v>208</v>
      </c>
      <c r="G5" s="72" t="s">
        <v>209</v>
      </c>
      <c r="H5" s="57" t="s">
        <v>210</v>
      </c>
      <c r="I5" s="57" t="str">
        <f>HYPERLINK("#", "https://www.cfp-inc.jp/")</f>
        <v>https://www.cfp-inc.jp/</v>
      </c>
      <c r="J5" s="71" t="s">
        <v>242</v>
      </c>
      <c r="K5" s="57"/>
    </row>
    <row r="6" spans="1:11" s="74" customFormat="1" ht="39" x14ac:dyDescent="0.4">
      <c r="A6" s="57" t="s">
        <v>507</v>
      </c>
      <c r="B6" s="76" t="s">
        <v>206</v>
      </c>
      <c r="C6" s="57" t="s">
        <v>231</v>
      </c>
      <c r="D6" s="57" t="s">
        <v>66</v>
      </c>
      <c r="E6" s="57" t="s">
        <v>232</v>
      </c>
      <c r="F6" s="57" t="s">
        <v>513</v>
      </c>
      <c r="G6" s="57" t="s">
        <v>514</v>
      </c>
      <c r="H6" s="57" t="s">
        <v>515</v>
      </c>
      <c r="I6" s="57" t="str">
        <f>HYPERLINK("#", "https://www.cfp-inc.jp/")</f>
        <v>https://www.cfp-inc.jp/</v>
      </c>
      <c r="J6" s="57" t="s">
        <v>233</v>
      </c>
      <c r="K6" s="57"/>
    </row>
    <row r="7" spans="1:11" s="74" customFormat="1" ht="39" x14ac:dyDescent="0.4">
      <c r="A7" s="57" t="s">
        <v>118</v>
      </c>
      <c r="B7" s="57" t="s">
        <v>234</v>
      </c>
      <c r="C7" s="57" t="s">
        <v>524</v>
      </c>
      <c r="D7" s="57" t="s">
        <v>82</v>
      </c>
      <c r="E7" s="57" t="s">
        <v>235</v>
      </c>
      <c r="F7" s="57" t="s">
        <v>236</v>
      </c>
      <c r="G7" s="57" t="s">
        <v>237</v>
      </c>
      <c r="H7" s="57" t="s">
        <v>244</v>
      </c>
      <c r="I7" s="57" t="str">
        <f t="shared" ref="I7:I12" si="0">HYPERLINK("#", "https://kokonowa-kobuchi.net/")</f>
        <v>https://kokonowa-kobuchi.net/</v>
      </c>
      <c r="J7" s="57" t="s">
        <v>97</v>
      </c>
      <c r="K7" s="71" t="s">
        <v>245</v>
      </c>
    </row>
    <row r="8" spans="1:11" s="74" customFormat="1" ht="39" x14ac:dyDescent="0.4">
      <c r="A8" s="57" t="s">
        <v>118</v>
      </c>
      <c r="B8" s="57" t="s">
        <v>234</v>
      </c>
      <c r="C8" s="57" t="s">
        <v>524</v>
      </c>
      <c r="D8" s="57" t="s">
        <v>82</v>
      </c>
      <c r="E8" s="57" t="s">
        <v>235</v>
      </c>
      <c r="F8" s="57" t="s">
        <v>236</v>
      </c>
      <c r="G8" s="57" t="s">
        <v>237</v>
      </c>
      <c r="H8" s="57" t="s">
        <v>244</v>
      </c>
      <c r="I8" s="57" t="str">
        <f t="shared" si="0"/>
        <v>https://kokonowa-kobuchi.net/</v>
      </c>
      <c r="J8" s="57" t="s">
        <v>246</v>
      </c>
      <c r="K8" s="71" t="s">
        <v>245</v>
      </c>
    </row>
    <row r="9" spans="1:11" s="74" customFormat="1" ht="39" x14ac:dyDescent="0.4">
      <c r="A9" s="57" t="s">
        <v>118</v>
      </c>
      <c r="B9" s="57" t="s">
        <v>234</v>
      </c>
      <c r="C9" s="57" t="s">
        <v>524</v>
      </c>
      <c r="D9" s="57" t="s">
        <v>82</v>
      </c>
      <c r="E9" s="57" t="s">
        <v>235</v>
      </c>
      <c r="F9" s="57" t="s">
        <v>236</v>
      </c>
      <c r="G9" s="57" t="s">
        <v>237</v>
      </c>
      <c r="H9" s="57" t="s">
        <v>244</v>
      </c>
      <c r="I9" s="57" t="str">
        <f t="shared" si="0"/>
        <v>https://kokonowa-kobuchi.net/</v>
      </c>
      <c r="J9" s="57" t="s">
        <v>247</v>
      </c>
      <c r="K9" s="71" t="s">
        <v>248</v>
      </c>
    </row>
    <row r="10" spans="1:11" s="74" customFormat="1" ht="58.5" x14ac:dyDescent="0.4">
      <c r="A10" s="57" t="s">
        <v>118</v>
      </c>
      <c r="B10" s="57" t="s">
        <v>234</v>
      </c>
      <c r="C10" s="71" t="s">
        <v>649</v>
      </c>
      <c r="D10" s="57" t="s">
        <v>82</v>
      </c>
      <c r="E10" s="57" t="s">
        <v>235</v>
      </c>
      <c r="F10" s="57" t="s">
        <v>236</v>
      </c>
      <c r="G10" s="57" t="s">
        <v>237</v>
      </c>
      <c r="H10" s="57" t="s">
        <v>244</v>
      </c>
      <c r="I10" s="57" t="str">
        <f t="shared" si="0"/>
        <v>https://kokonowa-kobuchi.net/</v>
      </c>
      <c r="J10" s="57" t="s">
        <v>249</v>
      </c>
      <c r="K10" s="57" t="s">
        <v>250</v>
      </c>
    </row>
    <row r="11" spans="1:11" s="74" customFormat="1" ht="39" x14ac:dyDescent="0.4">
      <c r="A11" s="57" t="s">
        <v>118</v>
      </c>
      <c r="B11" s="57" t="s">
        <v>234</v>
      </c>
      <c r="C11" s="57" t="s">
        <v>524</v>
      </c>
      <c r="D11" s="57" t="s">
        <v>82</v>
      </c>
      <c r="E11" s="57" t="s">
        <v>235</v>
      </c>
      <c r="F11" s="57" t="s">
        <v>236</v>
      </c>
      <c r="G11" s="57" t="s">
        <v>237</v>
      </c>
      <c r="H11" s="57" t="s">
        <v>244</v>
      </c>
      <c r="I11" s="57" t="str">
        <f t="shared" si="0"/>
        <v>https://kokonowa-kobuchi.net/</v>
      </c>
      <c r="J11" s="57" t="s">
        <v>251</v>
      </c>
      <c r="K11" s="71" t="s">
        <v>245</v>
      </c>
    </row>
    <row r="12" spans="1:11" s="74" customFormat="1" ht="39" x14ac:dyDescent="0.4">
      <c r="A12" s="57" t="s">
        <v>118</v>
      </c>
      <c r="B12" s="57" t="s">
        <v>234</v>
      </c>
      <c r="C12" s="57" t="s">
        <v>524</v>
      </c>
      <c r="D12" s="57" t="s">
        <v>82</v>
      </c>
      <c r="E12" s="57" t="s">
        <v>235</v>
      </c>
      <c r="F12" s="57" t="s">
        <v>236</v>
      </c>
      <c r="G12" s="57" t="s">
        <v>237</v>
      </c>
      <c r="H12" s="57" t="s">
        <v>244</v>
      </c>
      <c r="I12" s="57" t="str">
        <f t="shared" si="0"/>
        <v>https://kokonowa-kobuchi.net/</v>
      </c>
      <c r="J12" s="57" t="s">
        <v>252</v>
      </c>
      <c r="K12" s="71" t="s">
        <v>253</v>
      </c>
    </row>
    <row r="13" spans="1:11" s="74" customFormat="1" ht="58.5" x14ac:dyDescent="0.4">
      <c r="A13" s="71" t="s">
        <v>33</v>
      </c>
      <c r="B13" s="71" t="s">
        <v>510</v>
      </c>
      <c r="C13" s="71" t="s">
        <v>474</v>
      </c>
      <c r="D13" s="57" t="s">
        <v>511</v>
      </c>
      <c r="E13" s="71" t="s">
        <v>520</v>
      </c>
      <c r="F13" s="72" t="s">
        <v>521</v>
      </c>
      <c r="G13" s="72" t="s">
        <v>522</v>
      </c>
      <c r="H13" s="57" t="s">
        <v>96</v>
      </c>
      <c r="I13" s="57" t="str">
        <f>HYPERLINK("#", "http://www.pico-jp.com")</f>
        <v>http://www.pico-jp.com</v>
      </c>
      <c r="J13" s="71" t="s">
        <v>523</v>
      </c>
      <c r="K13" s="57" t="s">
        <v>98</v>
      </c>
    </row>
    <row r="14" spans="1:11" s="74" customFormat="1" ht="58.5" x14ac:dyDescent="0.4">
      <c r="A14" s="71" t="s">
        <v>33</v>
      </c>
      <c r="B14" s="57" t="s">
        <v>92</v>
      </c>
      <c r="C14" s="71" t="s">
        <v>525</v>
      </c>
      <c r="D14" s="57" t="s">
        <v>93</v>
      </c>
      <c r="E14" s="57" t="s">
        <v>94</v>
      </c>
      <c r="F14" s="57" t="s">
        <v>95</v>
      </c>
      <c r="G14" s="57" t="s">
        <v>41</v>
      </c>
      <c r="H14" s="57" t="s">
        <v>40</v>
      </c>
      <c r="I14" s="57" t="str">
        <f>HYPERLINK("#", "http://www.pico-jp.com")</f>
        <v>http://www.pico-jp.com</v>
      </c>
      <c r="J14" s="57" t="s">
        <v>243</v>
      </c>
      <c r="K14" s="57" t="s">
        <v>98</v>
      </c>
    </row>
    <row r="15" spans="1:11" s="74" customFormat="1" ht="58.5" x14ac:dyDescent="0.4">
      <c r="A15" s="57" t="s">
        <v>118</v>
      </c>
      <c r="B15" s="57" t="s">
        <v>907</v>
      </c>
      <c r="C15" s="57" t="s">
        <v>908</v>
      </c>
      <c r="D15" s="57" t="s">
        <v>429</v>
      </c>
      <c r="E15" s="57" t="s">
        <v>302</v>
      </c>
      <c r="F15" s="69" t="s">
        <v>909</v>
      </c>
      <c r="G15" s="69" t="s">
        <v>909</v>
      </c>
      <c r="H15" s="57" t="s">
        <v>910</v>
      </c>
      <c r="I15" s="65" t="str">
        <f>HYPERLINK("#", "https://an-style.co.jp/answork/")</f>
        <v>https://an-style.co.jp/answork/</v>
      </c>
      <c r="J15" s="57" t="s">
        <v>913</v>
      </c>
      <c r="K15" s="57"/>
    </row>
  </sheetData>
  <autoFilter ref="A2:K2">
    <sortState ref="A3:K14">
      <sortCondition ref="D2"/>
    </sortState>
  </autoFilter>
  <phoneticPr fontId="1"/>
  <pageMargins left="0.7" right="0.7" top="0.75" bottom="0.75" header="0.3" footer="0.3"/>
  <pageSetup paperSize="8" scale="66" fitToHeight="0"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'C:\Users\0121174\AppData\Local\Microsoft\Windows\INetCache\Content.Outlook\5532C5TU\[【相模原市】受注作業に関する調査票（株式会社アンスタイルあん''swork）.xlsx]【参考】種別一覧'!#REF!</xm:f>
          </x14:formula1>
          <xm:sqref>A15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zoomScale="70" zoomScaleNormal="70" workbookViewId="0">
      <selection activeCell="F3" sqref="F3"/>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bestFit="1" customWidth="1"/>
    <col min="5" max="5" width="28.125" style="29" customWidth="1"/>
    <col min="6" max="7" width="15.625" style="38" bestFit="1" customWidth="1"/>
    <col min="8" max="8" width="38.75" style="31" customWidth="1"/>
    <col min="9" max="9" width="35.625" style="29" customWidth="1"/>
    <col min="10" max="10" width="23" style="29" customWidth="1"/>
    <col min="11" max="11" width="34.625" style="38" bestFit="1" customWidth="1"/>
    <col min="12" max="16384" width="9" style="37"/>
  </cols>
  <sheetData>
    <row r="1" spans="1:11" s="33" customFormat="1" ht="24.95" customHeight="1" x14ac:dyDescent="0.4">
      <c r="A1" s="25"/>
      <c r="B1" s="26"/>
      <c r="C1" s="25" t="s">
        <v>254</v>
      </c>
      <c r="D1" s="26"/>
      <c r="E1" s="26"/>
      <c r="F1" s="32"/>
      <c r="G1" s="32"/>
      <c r="H1" s="30"/>
      <c r="I1" s="26"/>
      <c r="J1" s="26"/>
      <c r="K1" s="2"/>
    </row>
    <row r="2" spans="1:11" s="33" customFormat="1" ht="24.95" customHeight="1" x14ac:dyDescent="0.4">
      <c r="A2" s="4" t="s">
        <v>24</v>
      </c>
      <c r="B2" s="4" t="s">
        <v>25</v>
      </c>
      <c r="C2" s="4" t="s">
        <v>26</v>
      </c>
      <c r="D2" s="4" t="s">
        <v>32</v>
      </c>
      <c r="E2" s="4" t="s">
        <v>27</v>
      </c>
      <c r="F2" s="4" t="s">
        <v>28</v>
      </c>
      <c r="G2" s="4" t="s">
        <v>29</v>
      </c>
      <c r="H2" s="39" t="s">
        <v>506</v>
      </c>
      <c r="I2" s="39" t="s">
        <v>532</v>
      </c>
      <c r="J2" s="4" t="s">
        <v>62</v>
      </c>
      <c r="K2" s="42" t="s">
        <v>64</v>
      </c>
    </row>
    <row r="3" spans="1:11" ht="39" x14ac:dyDescent="0.4">
      <c r="A3" s="23" t="s">
        <v>33</v>
      </c>
      <c r="B3" s="40" t="s">
        <v>183</v>
      </c>
      <c r="C3" s="23" t="s">
        <v>533</v>
      </c>
      <c r="D3" s="23" t="s">
        <v>101</v>
      </c>
      <c r="E3" s="23" t="s">
        <v>456</v>
      </c>
      <c r="F3" s="23" t="s">
        <v>531</v>
      </c>
      <c r="G3" s="23" t="s">
        <v>451</v>
      </c>
      <c r="H3" s="41" t="s">
        <v>47</v>
      </c>
      <c r="I3" s="46" t="str">
        <f>HYPERLINK("#", "https://skettonishimon.simdif.com/")</f>
        <v>https://skettonishimon.simdif.com/</v>
      </c>
      <c r="J3" s="23" t="s">
        <v>255</v>
      </c>
      <c r="K3" s="23" t="s">
        <v>256</v>
      </c>
    </row>
  </sheetData>
  <autoFilter ref="A2:K2">
    <sortState ref="A3:P4">
      <sortCondition ref="D2"/>
    </sortState>
  </autoFilter>
  <phoneticPr fontId="1"/>
  <pageMargins left="0.7" right="0.7" top="0.75" bottom="0.75" header="0.3" footer="0.3"/>
  <pageSetup paperSize="8" scale="66"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
  <sheetViews>
    <sheetView zoomScale="70" zoomScaleNormal="70" workbookViewId="0">
      <selection activeCell="E5" sqref="E5"/>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bestFit="1" customWidth="1"/>
    <col min="5" max="5" width="28.125" style="29" customWidth="1"/>
    <col min="6" max="7" width="15.625" style="38" bestFit="1" customWidth="1"/>
    <col min="8" max="8" width="38.75" style="52" customWidth="1"/>
    <col min="9" max="9" width="35.625" style="52" customWidth="1"/>
    <col min="10" max="10" width="23" style="29" customWidth="1"/>
    <col min="11" max="11" width="34.625" style="38" bestFit="1" customWidth="1"/>
    <col min="12" max="16384" width="9" style="22"/>
  </cols>
  <sheetData>
    <row r="1" spans="1:11" s="21" customFormat="1" ht="24.95" customHeight="1" x14ac:dyDescent="0.4">
      <c r="A1" s="25"/>
      <c r="B1" s="26"/>
      <c r="C1" s="25" t="s">
        <v>257</v>
      </c>
      <c r="D1" s="26"/>
      <c r="E1" s="26"/>
      <c r="F1" s="32"/>
      <c r="G1" s="32"/>
      <c r="H1" s="51"/>
      <c r="I1" s="51"/>
      <c r="J1" s="26"/>
      <c r="K1" s="2"/>
    </row>
    <row r="2" spans="1:11" s="21" customFormat="1" ht="24.95" customHeight="1" x14ac:dyDescent="0.4">
      <c r="A2" s="4" t="s">
        <v>24</v>
      </c>
      <c r="B2" s="4" t="s">
        <v>25</v>
      </c>
      <c r="C2" s="4" t="s">
        <v>26</v>
      </c>
      <c r="D2" s="4" t="s">
        <v>32</v>
      </c>
      <c r="E2" s="4" t="s">
        <v>27</v>
      </c>
      <c r="F2" s="4" t="s">
        <v>28</v>
      </c>
      <c r="G2" s="48" t="s">
        <v>29</v>
      </c>
      <c r="H2" s="39" t="s">
        <v>530</v>
      </c>
      <c r="I2" s="39" t="s">
        <v>31</v>
      </c>
      <c r="J2" s="49" t="s">
        <v>62</v>
      </c>
      <c r="K2" s="42" t="s">
        <v>64</v>
      </c>
    </row>
    <row r="3" spans="1:11" ht="39" customHeight="1" x14ac:dyDescent="0.4">
      <c r="A3" s="23" t="s">
        <v>442</v>
      </c>
      <c r="B3" s="23" t="s">
        <v>443</v>
      </c>
      <c r="C3" s="23" t="s">
        <v>65</v>
      </c>
      <c r="D3" s="23" t="s">
        <v>66</v>
      </c>
      <c r="E3" s="23" t="s">
        <v>67</v>
      </c>
      <c r="F3" s="23" t="s">
        <v>68</v>
      </c>
      <c r="G3" s="45" t="s">
        <v>826</v>
      </c>
      <c r="H3" s="23" t="s">
        <v>69</v>
      </c>
      <c r="I3" s="23" t="str">
        <f>HYPERLINK("#", "https://benextwith.com/")</f>
        <v>https://benextwith.com/</v>
      </c>
      <c r="J3" s="50" t="s">
        <v>258</v>
      </c>
      <c r="K3" s="23" t="s">
        <v>259</v>
      </c>
    </row>
    <row r="4" spans="1:11" ht="58.5" x14ac:dyDescent="0.4">
      <c r="A4" s="23" t="s">
        <v>72</v>
      </c>
      <c r="B4" s="23" t="s">
        <v>55</v>
      </c>
      <c r="C4" s="23" t="s">
        <v>55</v>
      </c>
      <c r="D4" s="23" t="s">
        <v>82</v>
      </c>
      <c r="E4" s="23" t="s">
        <v>161</v>
      </c>
      <c r="F4" s="23" t="s">
        <v>162</v>
      </c>
      <c r="G4" s="45" t="s">
        <v>163</v>
      </c>
      <c r="H4" s="23" t="s">
        <v>164</v>
      </c>
      <c r="I4" s="23"/>
      <c r="J4" s="50" t="s">
        <v>260</v>
      </c>
      <c r="K4" s="23" t="s">
        <v>166</v>
      </c>
    </row>
    <row r="5" spans="1:11" ht="58.5" x14ac:dyDescent="0.4">
      <c r="A5" s="23" t="s">
        <v>72</v>
      </c>
      <c r="B5" s="23" t="s">
        <v>55</v>
      </c>
      <c r="C5" s="23" t="s">
        <v>55</v>
      </c>
      <c r="D5" s="23" t="s">
        <v>82</v>
      </c>
      <c r="E5" s="23" t="s">
        <v>161</v>
      </c>
      <c r="F5" s="23" t="s">
        <v>162</v>
      </c>
      <c r="G5" s="45" t="s">
        <v>163</v>
      </c>
      <c r="H5" s="23" t="s">
        <v>164</v>
      </c>
      <c r="I5" s="23"/>
      <c r="J5" s="50" t="s">
        <v>261</v>
      </c>
      <c r="K5" s="23" t="s">
        <v>166</v>
      </c>
    </row>
    <row r="6" spans="1:11" ht="39" x14ac:dyDescent="0.4">
      <c r="A6" s="23" t="s">
        <v>72</v>
      </c>
      <c r="B6" s="23" t="s">
        <v>262</v>
      </c>
      <c r="C6" s="23" t="s">
        <v>50</v>
      </c>
      <c r="D6" s="23" t="s">
        <v>66</v>
      </c>
      <c r="E6" s="23" t="s">
        <v>399</v>
      </c>
      <c r="F6" s="23" t="s">
        <v>263</v>
      </c>
      <c r="G6" s="45" t="s">
        <v>264</v>
      </c>
      <c r="H6" s="23" t="s">
        <v>265</v>
      </c>
      <c r="I6" s="23" t="str">
        <f>HYPERLINK("#", "http://www2.tbb.t-com.ne.jp/tsukushi/")</f>
        <v>http://www2.tbb.t-com.ne.jp/tsukushi/</v>
      </c>
      <c r="J6" s="50" t="s">
        <v>897</v>
      </c>
      <c r="K6" s="23"/>
    </row>
    <row r="7" spans="1:11" ht="39" x14ac:dyDescent="0.4">
      <c r="A7" s="23" t="s">
        <v>72</v>
      </c>
      <c r="B7" s="23" t="s">
        <v>183</v>
      </c>
      <c r="C7" s="23" t="s">
        <v>184</v>
      </c>
      <c r="D7" s="23" t="s">
        <v>101</v>
      </c>
      <c r="E7" s="23" t="s">
        <v>882</v>
      </c>
      <c r="F7" s="23" t="s">
        <v>531</v>
      </c>
      <c r="G7" s="45" t="s">
        <v>623</v>
      </c>
      <c r="H7" s="23" t="s">
        <v>47</v>
      </c>
      <c r="I7" s="23" t="str">
        <f>HYPERLINK("#", "https://skettonishimon.simdif.com/")</f>
        <v>https://skettonishimon.simdif.com/</v>
      </c>
      <c r="J7" s="50" t="s">
        <v>894</v>
      </c>
      <c r="K7" s="23" t="s">
        <v>266</v>
      </c>
    </row>
    <row r="8" spans="1:11" ht="39" x14ac:dyDescent="0.4">
      <c r="A8" s="23" t="s">
        <v>118</v>
      </c>
      <c r="B8" s="23" t="s">
        <v>224</v>
      </c>
      <c r="C8" s="23" t="s">
        <v>225</v>
      </c>
      <c r="D8" s="23" t="s">
        <v>101</v>
      </c>
      <c r="E8" s="23" t="s">
        <v>502</v>
      </c>
      <c r="F8" s="23" t="s">
        <v>226</v>
      </c>
      <c r="G8" s="45" t="s">
        <v>226</v>
      </c>
      <c r="H8" s="23" t="s">
        <v>227</v>
      </c>
      <c r="I8" s="23"/>
      <c r="J8" s="50" t="s">
        <v>267</v>
      </c>
      <c r="K8" s="23" t="s">
        <v>268</v>
      </c>
    </row>
    <row r="9" spans="1:11" ht="39" customHeight="1" x14ac:dyDescent="0.4">
      <c r="A9" s="23" t="s">
        <v>72</v>
      </c>
      <c r="B9" s="23" t="s">
        <v>239</v>
      </c>
      <c r="C9" s="23" t="s">
        <v>827</v>
      </c>
      <c r="D9" s="23" t="s">
        <v>101</v>
      </c>
      <c r="E9" s="23" t="s">
        <v>240</v>
      </c>
      <c r="F9" s="23" t="s">
        <v>828</v>
      </c>
      <c r="G9" s="45" t="s">
        <v>829</v>
      </c>
      <c r="H9" s="23" t="s">
        <v>830</v>
      </c>
      <c r="I9" s="23"/>
      <c r="J9" s="50" t="s">
        <v>269</v>
      </c>
      <c r="K9" s="23"/>
    </row>
    <row r="10" spans="1:11" ht="39" x14ac:dyDescent="0.4">
      <c r="A10" s="23" t="s">
        <v>72</v>
      </c>
      <c r="B10" s="23" t="s">
        <v>270</v>
      </c>
      <c r="C10" s="23" t="s">
        <v>271</v>
      </c>
      <c r="D10" s="23" t="s">
        <v>101</v>
      </c>
      <c r="E10" s="23" t="s">
        <v>272</v>
      </c>
      <c r="F10" s="23" t="s">
        <v>273</v>
      </c>
      <c r="G10" s="45" t="s">
        <v>274</v>
      </c>
      <c r="H10" s="23" t="s">
        <v>275</v>
      </c>
      <c r="I10" s="23" t="str">
        <f>HYPERLINK("#", "https://www.silentfoot.com/")</f>
        <v>https://www.silentfoot.com/</v>
      </c>
      <c r="J10" s="50" t="s">
        <v>884</v>
      </c>
      <c r="K10" s="23" t="s">
        <v>276</v>
      </c>
    </row>
    <row r="11" spans="1:11" ht="39" customHeight="1" x14ac:dyDescent="0.4">
      <c r="A11" s="23" t="s">
        <v>72</v>
      </c>
      <c r="B11" s="23" t="s">
        <v>717</v>
      </c>
      <c r="C11" s="23" t="s">
        <v>49</v>
      </c>
      <c r="D11" s="23" t="s">
        <v>66</v>
      </c>
      <c r="E11" s="23" t="s">
        <v>277</v>
      </c>
      <c r="F11" s="23" t="s">
        <v>721</v>
      </c>
      <c r="G11" s="45" t="s">
        <v>718</v>
      </c>
      <c r="H11" s="23" t="s">
        <v>719</v>
      </c>
      <c r="I11" s="23" t="str">
        <f>HYPERLINK("#", "https://h.t-shane.com/")</f>
        <v>https://h.t-shane.com/</v>
      </c>
      <c r="J11" s="50" t="s">
        <v>892</v>
      </c>
      <c r="K11" s="23"/>
    </row>
    <row r="12" spans="1:11" ht="39" x14ac:dyDescent="0.4">
      <c r="A12" s="23" t="s">
        <v>72</v>
      </c>
      <c r="B12" s="23" t="s">
        <v>720</v>
      </c>
      <c r="C12" s="23" t="s">
        <v>279</v>
      </c>
      <c r="D12" s="23" t="s">
        <v>66</v>
      </c>
      <c r="E12" s="23" t="s">
        <v>280</v>
      </c>
      <c r="F12" s="23" t="s">
        <v>618</v>
      </c>
      <c r="G12" s="45" t="s">
        <v>619</v>
      </c>
      <c r="H12" s="23" t="s">
        <v>620</v>
      </c>
      <c r="I12" s="23" t="str">
        <f>HYPERLINK("#", "https://www.cfp-inc.jp/")</f>
        <v>https://www.cfp-inc.jp/</v>
      </c>
      <c r="J12" s="50" t="s">
        <v>284</v>
      </c>
      <c r="K12" s="23"/>
    </row>
    <row r="13" spans="1:11" ht="39" x14ac:dyDescent="0.4">
      <c r="A13" s="23" t="s">
        <v>72</v>
      </c>
      <c r="B13" s="23" t="s">
        <v>722</v>
      </c>
      <c r="C13" s="23" t="s">
        <v>51</v>
      </c>
      <c r="D13" s="23" t="s">
        <v>66</v>
      </c>
      <c r="E13" s="23" t="s">
        <v>381</v>
      </c>
      <c r="F13" s="23" t="s">
        <v>659</v>
      </c>
      <c r="G13" s="45" t="s">
        <v>659</v>
      </c>
      <c r="H13" s="23" t="s">
        <v>660</v>
      </c>
      <c r="I13" s="23" t="str">
        <f>HYPERLINK("#", "https://www.kawasemikai.org")</f>
        <v>https://www.kawasemikai.org</v>
      </c>
      <c r="J13" s="50" t="s">
        <v>285</v>
      </c>
      <c r="K13" s="23" t="s">
        <v>286</v>
      </c>
    </row>
    <row r="14" spans="1:11" ht="58.5" x14ac:dyDescent="0.4">
      <c r="A14" s="23" t="s">
        <v>72</v>
      </c>
      <c r="B14" s="23" t="s">
        <v>287</v>
      </c>
      <c r="C14" s="23" t="s">
        <v>883</v>
      </c>
      <c r="D14" s="23" t="s">
        <v>82</v>
      </c>
      <c r="E14" s="23" t="s">
        <v>288</v>
      </c>
      <c r="F14" s="23" t="s">
        <v>665</v>
      </c>
      <c r="G14" s="45" t="s">
        <v>666</v>
      </c>
      <c r="H14" s="23" t="s">
        <v>735</v>
      </c>
      <c r="I14" s="23" t="str">
        <f>HYPERLINK("#", "https://www.suzuran.or.jp/")</f>
        <v>https://www.suzuran.or.jp/</v>
      </c>
      <c r="J14" s="50" t="s">
        <v>888</v>
      </c>
      <c r="K14" s="23" t="s">
        <v>289</v>
      </c>
    </row>
    <row r="15" spans="1:11" ht="39" x14ac:dyDescent="0.4">
      <c r="A15" s="23" t="s">
        <v>723</v>
      </c>
      <c r="B15" s="23" t="s">
        <v>724</v>
      </c>
      <c r="C15" s="23" t="s">
        <v>725</v>
      </c>
      <c r="D15" s="23" t="s">
        <v>435</v>
      </c>
      <c r="E15" s="23" t="s">
        <v>726</v>
      </c>
      <c r="F15" s="23" t="s">
        <v>727</v>
      </c>
      <c r="G15" s="45" t="s">
        <v>728</v>
      </c>
      <c r="H15" s="23" t="s">
        <v>729</v>
      </c>
      <c r="I15" s="23" t="str">
        <f>HYPERLINK("#", "https://tsukui.kyoudoukai.jp/")</f>
        <v>https://tsukui.kyoudoukai.jp/</v>
      </c>
      <c r="J15" s="50" t="s">
        <v>730</v>
      </c>
      <c r="K15" s="23" t="s">
        <v>731</v>
      </c>
    </row>
    <row r="16" spans="1:11" ht="39" x14ac:dyDescent="0.4">
      <c r="A16" s="34" t="s">
        <v>33</v>
      </c>
      <c r="B16" s="23" t="s">
        <v>732</v>
      </c>
      <c r="C16" s="23" t="s">
        <v>694</v>
      </c>
      <c r="D16" s="23" t="s">
        <v>686</v>
      </c>
      <c r="E16" s="23" t="s">
        <v>695</v>
      </c>
      <c r="F16" s="23" t="s">
        <v>696</v>
      </c>
      <c r="G16" s="45" t="s">
        <v>697</v>
      </c>
      <c r="H16" s="23" t="s">
        <v>698</v>
      </c>
      <c r="I16" s="23" t="str">
        <f>HYPERLINK("#", "https://s.t-shane.com/")</f>
        <v>https://s.t-shane.com/</v>
      </c>
      <c r="J16" s="50" t="s">
        <v>733</v>
      </c>
      <c r="K16" s="23"/>
    </row>
    <row r="17" spans="1:11" ht="39" x14ac:dyDescent="0.4">
      <c r="A17" s="34" t="s">
        <v>33</v>
      </c>
      <c r="B17" s="23" t="s">
        <v>734</v>
      </c>
      <c r="C17" s="23" t="s">
        <v>700</v>
      </c>
      <c r="D17" s="23" t="s">
        <v>686</v>
      </c>
      <c r="E17" s="23" t="s">
        <v>701</v>
      </c>
      <c r="F17" s="23" t="s">
        <v>702</v>
      </c>
      <c r="G17" s="45"/>
      <c r="H17" s="23" t="s">
        <v>703</v>
      </c>
      <c r="I17" s="23"/>
      <c r="J17" s="50" t="s">
        <v>890</v>
      </c>
      <c r="K17" s="23" t="s">
        <v>705</v>
      </c>
    </row>
    <row r="18" spans="1:11" ht="39" customHeight="1" x14ac:dyDescent="0.4">
      <c r="A18" s="23" t="s">
        <v>80</v>
      </c>
      <c r="B18" s="23" t="s">
        <v>53</v>
      </c>
      <c r="C18" s="23" t="s">
        <v>831</v>
      </c>
      <c r="D18" s="23" t="s">
        <v>101</v>
      </c>
      <c r="E18" s="23" t="s">
        <v>111</v>
      </c>
      <c r="F18" s="23" t="s">
        <v>832</v>
      </c>
      <c r="G18" s="45" t="s">
        <v>833</v>
      </c>
      <c r="H18" s="23" t="s">
        <v>834</v>
      </c>
      <c r="I18" s="23"/>
      <c r="J18" s="50" t="s">
        <v>887</v>
      </c>
      <c r="K18" s="23"/>
    </row>
  </sheetData>
  <autoFilter ref="A2:K18">
    <sortState ref="A3:P19">
      <sortCondition ref="D2"/>
    </sortState>
  </autoFilter>
  <phoneticPr fontId="1"/>
  <pageMargins left="0.7" right="0.7" top="0.75" bottom="0.75" header="0.3" footer="0.3"/>
  <pageSetup paperSize="8" scale="66"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70" zoomScaleNormal="70" workbookViewId="0">
      <selection activeCell="D8" sqref="D8"/>
    </sheetView>
  </sheetViews>
  <sheetFormatPr defaultColWidth="9" defaultRowHeight="24.75" customHeight="1" x14ac:dyDescent="0.4"/>
  <cols>
    <col min="1" max="1" width="21.25" style="29" bestFit="1" customWidth="1"/>
    <col min="2" max="2" width="28.875" style="29" customWidth="1"/>
    <col min="3" max="3" width="21.875" style="29" customWidth="1"/>
    <col min="4" max="4" width="6" style="29" bestFit="1" customWidth="1"/>
    <col min="5" max="5" width="28.125" style="29" customWidth="1"/>
    <col min="6" max="7" width="15.625" style="38" bestFit="1" customWidth="1"/>
    <col min="8" max="8" width="38.75" style="52" customWidth="1"/>
    <col min="9" max="9" width="35.625" style="52" customWidth="1"/>
    <col min="10" max="10" width="23" style="29" customWidth="1"/>
    <col min="11" max="11" width="34.625" style="38" bestFit="1" customWidth="1"/>
    <col min="12" max="16384" width="9" style="5"/>
  </cols>
  <sheetData>
    <row r="1" spans="1:11" s="3" customFormat="1" ht="24.95" customHeight="1" x14ac:dyDescent="0.4">
      <c r="A1" s="25"/>
      <c r="B1" s="26"/>
      <c r="C1" s="25" t="s">
        <v>290</v>
      </c>
      <c r="D1" s="26"/>
      <c r="E1" s="26"/>
      <c r="F1" s="32"/>
      <c r="G1" s="32"/>
      <c r="H1" s="51"/>
      <c r="I1" s="51"/>
      <c r="J1" s="26"/>
      <c r="K1" s="2"/>
    </row>
    <row r="2" spans="1:11" s="3" customFormat="1" ht="24.95" customHeight="1" x14ac:dyDescent="0.4">
      <c r="A2" s="4" t="s">
        <v>24</v>
      </c>
      <c r="B2" s="4" t="s">
        <v>25</v>
      </c>
      <c r="C2" s="4" t="s">
        <v>26</v>
      </c>
      <c r="D2" s="4" t="s">
        <v>32</v>
      </c>
      <c r="E2" s="4" t="s">
        <v>27</v>
      </c>
      <c r="F2" s="4" t="s">
        <v>28</v>
      </c>
      <c r="G2" s="48" t="s">
        <v>29</v>
      </c>
      <c r="H2" s="39" t="s">
        <v>530</v>
      </c>
      <c r="I2" s="39" t="s">
        <v>461</v>
      </c>
      <c r="J2" s="49" t="s">
        <v>62</v>
      </c>
      <c r="K2" s="42" t="s">
        <v>64</v>
      </c>
    </row>
    <row r="3" spans="1:11" s="22" customFormat="1" ht="39" x14ac:dyDescent="0.4">
      <c r="A3" s="23" t="s">
        <v>72</v>
      </c>
      <c r="B3" s="23" t="s">
        <v>183</v>
      </c>
      <c r="C3" s="23" t="s">
        <v>184</v>
      </c>
      <c r="D3" s="23" t="s">
        <v>101</v>
      </c>
      <c r="E3" s="23" t="s">
        <v>882</v>
      </c>
      <c r="F3" s="23" t="s">
        <v>531</v>
      </c>
      <c r="G3" s="45" t="s">
        <v>623</v>
      </c>
      <c r="H3" s="23" t="s">
        <v>47</v>
      </c>
      <c r="I3" s="23" t="str">
        <f>HYPERLINK("#", "https://skettonishimon.simdif.com/")</f>
        <v>https://skettonishimon.simdif.com/</v>
      </c>
      <c r="J3" s="50" t="s">
        <v>893</v>
      </c>
      <c r="K3" s="23" t="s">
        <v>266</v>
      </c>
    </row>
    <row r="4" spans="1:11" s="22" customFormat="1" ht="39" x14ac:dyDescent="0.4">
      <c r="A4" s="34" t="s">
        <v>33</v>
      </c>
      <c r="B4" s="23" t="s">
        <v>734</v>
      </c>
      <c r="C4" s="23" t="s">
        <v>700</v>
      </c>
      <c r="D4" s="23" t="s">
        <v>686</v>
      </c>
      <c r="E4" s="23" t="s">
        <v>701</v>
      </c>
      <c r="F4" s="23" t="s">
        <v>702</v>
      </c>
      <c r="G4" s="45"/>
      <c r="H4" s="23" t="s">
        <v>703</v>
      </c>
      <c r="I4" s="23"/>
      <c r="J4" s="50" t="s">
        <v>889</v>
      </c>
      <c r="K4" s="23" t="s">
        <v>705</v>
      </c>
    </row>
    <row r="5" spans="1:11" s="22" customFormat="1" ht="39" x14ac:dyDescent="0.4">
      <c r="A5" s="23" t="s">
        <v>33</v>
      </c>
      <c r="B5" s="40" t="s">
        <v>55</v>
      </c>
      <c r="C5" s="23" t="s">
        <v>505</v>
      </c>
      <c r="D5" s="23" t="s">
        <v>82</v>
      </c>
      <c r="E5" s="23" t="s">
        <v>161</v>
      </c>
      <c r="F5" s="23" t="s">
        <v>445</v>
      </c>
      <c r="G5" s="45" t="s">
        <v>446</v>
      </c>
      <c r="H5" s="36" t="s">
        <v>447</v>
      </c>
      <c r="I5" s="23"/>
      <c r="J5" s="50" t="s">
        <v>291</v>
      </c>
      <c r="K5" s="23"/>
    </row>
    <row r="6" spans="1:11" s="22" customFormat="1" ht="39" x14ac:dyDescent="0.4">
      <c r="A6" s="23" t="s">
        <v>72</v>
      </c>
      <c r="B6" s="23" t="s">
        <v>292</v>
      </c>
      <c r="C6" s="23" t="s">
        <v>293</v>
      </c>
      <c r="D6" s="23" t="s">
        <v>101</v>
      </c>
      <c r="E6" s="23" t="s">
        <v>294</v>
      </c>
      <c r="F6" s="23" t="s">
        <v>534</v>
      </c>
      <c r="G6" s="45" t="s">
        <v>535</v>
      </c>
      <c r="H6" s="36" t="s">
        <v>295</v>
      </c>
      <c r="I6" s="23"/>
      <c r="J6" s="50" t="s">
        <v>291</v>
      </c>
      <c r="K6" s="23" t="s">
        <v>296</v>
      </c>
    </row>
    <row r="7" spans="1:11" ht="39" x14ac:dyDescent="0.4">
      <c r="A7" s="23" t="s">
        <v>72</v>
      </c>
      <c r="B7" s="23" t="s">
        <v>895</v>
      </c>
      <c r="C7" s="23" t="s">
        <v>50</v>
      </c>
      <c r="D7" s="23" t="s">
        <v>66</v>
      </c>
      <c r="E7" s="23" t="s">
        <v>399</v>
      </c>
      <c r="F7" s="23" t="s">
        <v>263</v>
      </c>
      <c r="G7" s="45" t="s">
        <v>264</v>
      </c>
      <c r="H7" s="23" t="s">
        <v>265</v>
      </c>
      <c r="I7" s="23" t="str">
        <f>HYPERLINK("#", "http://www2.tbb.t-com.ne.jp/tsukushi/")</f>
        <v>http://www2.tbb.t-com.ne.jp/tsukushi/</v>
      </c>
      <c r="J7" s="50" t="s">
        <v>896</v>
      </c>
      <c r="K7" s="23"/>
    </row>
    <row r="8" spans="1:11" s="22" customFormat="1" ht="39" customHeight="1" x14ac:dyDescent="0.4">
      <c r="A8" s="23" t="s">
        <v>72</v>
      </c>
      <c r="B8" s="23" t="s">
        <v>717</v>
      </c>
      <c r="C8" s="23" t="s">
        <v>49</v>
      </c>
      <c r="D8" s="23" t="s">
        <v>66</v>
      </c>
      <c r="E8" s="23" t="s">
        <v>277</v>
      </c>
      <c r="F8" s="23" t="s">
        <v>721</v>
      </c>
      <c r="G8" s="45" t="s">
        <v>718</v>
      </c>
      <c r="H8" s="23" t="s">
        <v>719</v>
      </c>
      <c r="I8" s="23" t="str">
        <f>HYPERLINK("#", "https://h.t-shane.com/")</f>
        <v>https://h.t-shane.com/</v>
      </c>
      <c r="J8" s="50" t="s">
        <v>891</v>
      </c>
      <c r="K8" s="23"/>
    </row>
    <row r="9" spans="1:11" s="22" customFormat="1" ht="58.5" x14ac:dyDescent="0.4">
      <c r="A9" s="23" t="s">
        <v>72</v>
      </c>
      <c r="B9" s="23" t="s">
        <v>287</v>
      </c>
      <c r="C9" s="23" t="s">
        <v>883</v>
      </c>
      <c r="D9" s="23" t="s">
        <v>82</v>
      </c>
      <c r="E9" s="23" t="s">
        <v>288</v>
      </c>
      <c r="F9" s="23" t="s">
        <v>665</v>
      </c>
      <c r="G9" s="45" t="s">
        <v>666</v>
      </c>
      <c r="H9" s="23" t="s">
        <v>735</v>
      </c>
      <c r="I9" s="23" t="str">
        <f>HYPERLINK("#", "https://www.suzuran.or.jp/")</f>
        <v>https://www.suzuran.or.jp/</v>
      </c>
      <c r="J9" s="50" t="s">
        <v>885</v>
      </c>
      <c r="K9" s="23" t="s">
        <v>289</v>
      </c>
    </row>
    <row r="10" spans="1:11" s="22" customFormat="1" ht="39" customHeight="1" x14ac:dyDescent="0.4">
      <c r="A10" s="23" t="s">
        <v>80</v>
      </c>
      <c r="B10" s="23" t="s">
        <v>53</v>
      </c>
      <c r="C10" s="23" t="s">
        <v>110</v>
      </c>
      <c r="D10" s="23" t="s">
        <v>101</v>
      </c>
      <c r="E10" s="23" t="s">
        <v>111</v>
      </c>
      <c r="F10" s="23" t="s">
        <v>824</v>
      </c>
      <c r="G10" s="45" t="s">
        <v>441</v>
      </c>
      <c r="H10" s="36" t="s">
        <v>825</v>
      </c>
      <c r="I10" s="23"/>
      <c r="J10" s="50" t="s">
        <v>886</v>
      </c>
      <c r="K10" s="23"/>
    </row>
    <row r="11" spans="1:11" ht="39" customHeight="1" x14ac:dyDescent="0.4">
      <c r="A11" s="23" t="s">
        <v>427</v>
      </c>
      <c r="B11" s="23" t="s">
        <v>536</v>
      </c>
      <c r="C11" s="23" t="s">
        <v>537</v>
      </c>
      <c r="D11" s="23" t="s">
        <v>101</v>
      </c>
      <c r="E11" s="23" t="s">
        <v>543</v>
      </c>
      <c r="F11" s="23" t="s">
        <v>538</v>
      </c>
      <c r="G11" s="45" t="s">
        <v>539</v>
      </c>
      <c r="H11" s="36" t="s">
        <v>540</v>
      </c>
      <c r="I11" s="23" t="str">
        <f>HYPERLINK("#", "https://www.raintree-nls.com/branch/fuchinobe")</f>
        <v>https://www.raintree-nls.com/branch/fuchinobe</v>
      </c>
      <c r="J11" s="50" t="s">
        <v>541</v>
      </c>
      <c r="K11" s="23" t="s">
        <v>542</v>
      </c>
    </row>
  </sheetData>
  <autoFilter ref="A2:K2">
    <sortState ref="A3:K11">
      <sortCondition descending="1" ref="J2"/>
    </sortState>
  </autoFilter>
  <phoneticPr fontId="1"/>
  <pageMargins left="0.7" right="0.7" top="0.75" bottom="0.75" header="0.3" footer="0.3"/>
  <pageSetup paperSize="8" scale="66"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3</vt:i4>
      </vt:variant>
    </vt:vector>
  </HeadingPairs>
  <TitlesOfParts>
    <vt:vector size="15" baseType="lpstr">
      <vt:lpstr>目次</vt:lpstr>
      <vt:lpstr>事務用品・書籍</vt:lpstr>
      <vt:lpstr>食料品</vt:lpstr>
      <vt:lpstr>小物雑貨</vt:lpstr>
      <vt:lpstr>その他の物品</vt:lpstr>
      <vt:lpstr>印刷</vt:lpstr>
      <vt:lpstr>クリーニング</vt:lpstr>
      <vt:lpstr>清掃</vt:lpstr>
      <vt:lpstr>除草・剪定</vt:lpstr>
      <vt:lpstr>情報処理</vt:lpstr>
      <vt:lpstr>封入・袋詰め・シール貼り・梱包</vt:lpstr>
      <vt:lpstr>その他の役務</vt:lpstr>
      <vt:lpstr>その他の役務!Print_Area</vt:lpstr>
      <vt:lpstr>封入・袋詰め・シール貼り・梱包!Print_Area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revision/>
  <cp:lastPrinted>2023-10-04T07:52:44Z</cp:lastPrinted>
  <dcterms:created xsi:type="dcterms:W3CDTF">2020-11-02T01:53:02Z</dcterms:created>
  <dcterms:modified xsi:type="dcterms:W3CDTF">2023-12-04T08:55:12Z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0x0101005196BB47F4814E489FD3F4A7D53A0073</vt:lpwstr>
  </property>
  <property fmtid="{D5CDD505-2E9C-101B-9397-08002B2CF9AE}" pid="3" name="MediaServiceImageTags">
    <vt:lpwstr/>
  </property>
</Properties>
</file>