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18.12(表紙)" sheetId="1" r:id="rId1"/>
    <sheet name="H18.12(Ｐ1・2)" sheetId="2" r:id="rId2"/>
    <sheet name="H18.12 (Ｐ3～6)" sheetId="3" r:id="rId3"/>
  </sheets>
  <definedNames>
    <definedName name="_xlnm.Print_Area" localSheetId="2">'H18.12 (Ｐ3～6)'!$A$1:$M$298</definedName>
    <definedName name="_xlnm.Print_Area" localSheetId="1">'H18.12(Ｐ1・2)'!$A$1:$M$116</definedName>
  </definedNames>
  <calcPr fullCalcOnLoad="1"/>
</workbook>
</file>

<file path=xl/sharedStrings.xml><?xml version="1.0" encoding="utf-8"?>
<sst xmlns="http://schemas.openxmlformats.org/spreadsheetml/2006/main" count="793" uniqueCount="337">
  <si>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</si>
  <si>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</si>
  <si>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</si>
  <si>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世帯増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</si>
  <si>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</si>
  <si>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</si>
  <si>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</si>
  <si>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</si>
  <si>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</si>
  <si>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</si>
  <si>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</si>
  <si>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</si>
  <si>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</si>
  <si>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</si>
  <si>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</si>
  <si>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</si>
  <si>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</si>
  <si>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</si>
  <si>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</si>
  <si>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</si>
  <si>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</si>
  <si>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</si>
  <si>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</si>
  <si>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</si>
  <si>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</si>
  <si>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</si>
  <si>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</si>
  <si>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</si>
  <si>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</si>
  <si>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</si>
  <si>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</si>
  <si>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</si>
  <si>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</si>
  <si>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</si>
  <si>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</si>
  <si>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</si>
  <si>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</si>
  <si>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</si>
  <si>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</si>
  <si>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</si>
  <si>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</si>
  <si>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</si>
  <si>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</si>
  <si>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</si>
  <si>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</si>
  <si>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</si>
  <si>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</si>
  <si>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</si>
  <si>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</si>
  <si>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</si>
  <si>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</si>
  <si>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</si>
  <si>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</si>
  <si>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</si>
  <si>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</si>
  <si>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</si>
  <si>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</si>
  <si>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</si>
  <si>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</si>
  <si>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</si>
  <si>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</si>
  <si>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</si>
  <si>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</si>
  <si>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</si>
  <si>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</si>
  <si>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</si>
  <si>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</si>
  <si>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</si>
  <si>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</si>
  <si>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</si>
  <si>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</si>
  <si>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</si>
  <si>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</si>
  <si>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</si>
  <si>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</si>
  <si>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</si>
  <si>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</si>
  <si>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</si>
  <si>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</si>
  <si>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</si>
  <si>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</si>
  <si>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</si>
  <si>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</si>
  <si>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</si>
  <si>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</si>
  <si>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</si>
  <si>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</si>
  <si>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</si>
  <si>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</si>
  <si>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</si>
  <si>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</si>
  <si>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</si>
  <si>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</si>
  <si>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</si>
  <si>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</si>
  <si>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</si>
  <si>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</si>
  <si>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</si>
  <si>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</si>
  <si>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</si>
  <si>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</si>
  <si>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</si>
  <si>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</si>
  <si>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</si>
  <si>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</si>
  <si>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</si>
  <si>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</si>
  <si>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</si>
  <si>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</si>
  <si>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</si>
  <si>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</si>
  <si>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</si>
  <si>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</si>
  <si>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</si>
  <si>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</si>
  <si>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</si>
  <si>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</si>
  <si>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</si>
  <si>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</si>
  <si>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</si>
  <si>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</si>
  <si>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</si>
  <si>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</si>
  <si>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</si>
  <si>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</si>
  <si>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</si>
  <si>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</si>
  <si>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</si>
  <si>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</si>
  <si>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</si>
  <si>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</si>
  <si>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</si>
  <si>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</si>
  <si>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</si>
  <si>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</si>
  <si>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</si>
  <si>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</si>
  <si>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</si>
  <si>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</si>
  <si>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</si>
  <si>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</si>
  <si>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</si>
  <si>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</si>
  <si>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</si>
  <si>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</si>
  <si>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</si>
  <si>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</si>
  <si>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</si>
  <si>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</si>
  <si>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</si>
  <si>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</si>
  <si>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</si>
  <si>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</si>
  <si>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</si>
  <si>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</si>
  <si>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</si>
  <si>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</si>
  <si>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</si>
  <si>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</si>
  <si>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</si>
  <si>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</si>
  <si>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</si>
  <si>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</si>
  <si>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</si>
  <si>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</si>
  <si>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</si>
  <si>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</si>
  <si>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</si>
  <si>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</si>
  <si>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</si>
  <si>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</si>
  <si>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</si>
  <si>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</si>
  <si>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</si>
  <si>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</si>
  <si>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</si>
  <si>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</si>
  <si>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</si>
  <si>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</si>
  <si>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</si>
  <si>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</si>
  <si>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</si>
  <si>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</si>
  <si>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※下九沢</t>
  </si>
  <si>
    <t>※高根</t>
  </si>
  <si>
    <t>※下九沢</t>
  </si>
  <si>
    <t>※大野台</t>
  </si>
  <si>
    <t>※高根</t>
  </si>
  <si>
    <t>※御園</t>
  </si>
  <si>
    <t>※若松</t>
  </si>
  <si>
    <t>※田名</t>
  </si>
  <si>
    <t>※横山</t>
  </si>
  <si>
    <t>※由野台</t>
  </si>
  <si>
    <t>※由野台</t>
  </si>
  <si>
    <t>※鵜野森丁目</t>
  </si>
  <si>
    <t>※大野台</t>
  </si>
  <si>
    <t>※若松</t>
  </si>
  <si>
    <t>※鵜野森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</si>
  <si>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</si>
  <si>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</si>
  <si>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</si>
  <si>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</si>
  <si>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</si>
  <si>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</si>
  <si>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</si>
  <si>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</si>
  <si>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</si>
  <si>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</si>
  <si>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</si>
  <si>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</si>
  <si>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</si>
  <si>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</si>
  <si>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 ５</t>
  </si>
  <si>
    <t>※ ３</t>
  </si>
  <si>
    <t>※ ２</t>
  </si>
  <si>
    <t>※ ３丁目</t>
  </si>
  <si>
    <t>※ ２丁目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</si>
  <si>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</si>
  <si>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</si>
  <si>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</si>
  <si>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</si>
  <si>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</si>
  <si>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</si>
  <si>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</si>
  <si>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津久井町三ヶ木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</si>
  <si>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</si>
  <si>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</si>
  <si>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</si>
  <si>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</si>
  <si>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</si>
  <si>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</si>
  <si>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</si>
  <si>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</si>
  <si>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</si>
  <si>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</si>
  <si>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</si>
  <si>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</si>
  <si>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</si>
  <si>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</si>
  <si>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</si>
  <si>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</si>
  <si>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※上溝</t>
  </si>
  <si>
    <t>水郷田名</t>
  </si>
  <si>
    <t>※田名</t>
  </si>
  <si>
    <t>※上溝</t>
  </si>
  <si>
    <t>※横山</t>
  </si>
  <si>
    <t>※ ５丁目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</si>
  <si>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</si>
  <si>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</si>
  <si>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</si>
  <si>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</si>
  <si>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</si>
  <si>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</si>
  <si>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</si>
  <si>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</si>
  <si>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 ５</t>
  </si>
  <si>
    <t>※上鶴間</t>
  </si>
  <si>
    <t>※御園</t>
  </si>
  <si>
    <t>※ ２</t>
  </si>
  <si>
    <t>※上鶴間丁目</t>
  </si>
  <si>
    <t>※ ６</t>
  </si>
  <si>
    <t>人 口</t>
  </si>
  <si>
    <t>津久井市民課</t>
  </si>
  <si>
    <t>青野原</t>
  </si>
  <si>
    <t>相模湖市民課</t>
  </si>
  <si>
    <t>串 　川</t>
  </si>
  <si>
    <t>鳥　 屋</t>
  </si>
  <si>
    <t>　　（注）　１　人口密度は、合併後の市面積を基に、算出したものである。</t>
  </si>
  <si>
    <t>　　　　　　    外国人登録の増減を加減して、推計したものである。</t>
  </si>
  <si>
    <t>相模湖市民課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</si>
  <si>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</si>
  <si>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</si>
  <si>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</si>
  <si>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</si>
  <si>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</si>
  <si>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</si>
  <si>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</si>
  <si>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</si>
  <si>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</si>
  <si>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</si>
  <si>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</si>
  <si>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</si>
  <si>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</si>
  <si>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</si>
  <si>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</si>
  <si>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</si>
  <si>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</si>
  <si>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</si>
  <si>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岡山市</t>
  </si>
  <si>
    <t>鹿児島市</t>
  </si>
  <si>
    <t>船橋市</t>
  </si>
  <si>
    <t>八王子市</t>
  </si>
  <si>
    <t>川口市</t>
  </si>
  <si>
    <t>松戸市</t>
  </si>
  <si>
    <t>津久井町</t>
  </si>
  <si>
    <t>相模湖町</t>
  </si>
  <si>
    <t>青   根</t>
  </si>
  <si>
    <t>相模湖市民課</t>
  </si>
  <si>
    <t>津久井市民課</t>
  </si>
  <si>
    <t>串 川</t>
  </si>
  <si>
    <t>鳥 屋</t>
  </si>
  <si>
    <t>青 根</t>
  </si>
  <si>
    <t>熊本市</t>
  </si>
  <si>
    <t>相模原市</t>
  </si>
  <si>
    <t>姫路市</t>
  </si>
  <si>
    <t>松山市</t>
  </si>
  <si>
    <t>東大阪市</t>
  </si>
  <si>
    <t>1世帯　2.43人</t>
  </si>
  <si>
    <t>　　　　（注）　津久井町、相模湖町については、合併前の移動状況が出張所別でないため各町として表記した。</t>
  </si>
  <si>
    <t>１ｋ㎡あたり</t>
  </si>
  <si>
    <t>2,746人</t>
  </si>
  <si>
    <t xml:space="preserve">   1日16.9人</t>
  </si>
  <si>
    <t>西宮市</t>
  </si>
  <si>
    <t>平成１８年１２月号</t>
  </si>
  <si>
    <t>人減</t>
  </si>
  <si>
    <t>平成18年12月１日現在</t>
  </si>
  <si>
    <t>平成18年12月１日現在</t>
  </si>
  <si>
    <t>平成１8年10月１日現在</t>
  </si>
  <si>
    <t>　　　平成18年11月中</t>
  </si>
  <si>
    <t>平成17年12月1日～平成18年11月30日</t>
  </si>
  <si>
    <t>　　　508人</t>
  </si>
  <si>
    <t>339人</t>
  </si>
  <si>
    <t>1日11.3人</t>
  </si>
  <si>
    <t xml:space="preserve">   2,005人</t>
  </si>
  <si>
    <t>1日66.8人</t>
  </si>
  <si>
    <t xml:space="preserve"> 2,206人</t>
  </si>
  <si>
    <t>1日 73.5人</t>
  </si>
  <si>
    <t xml:space="preserve">     414組</t>
  </si>
  <si>
    <t xml:space="preserve"> 128組</t>
  </si>
  <si>
    <t xml:space="preserve">   1日13.8組</t>
  </si>
  <si>
    <t>1日4.3組</t>
  </si>
  <si>
    <t>※平成17年10月1日現在で全国一斉に行われた国勢調査の人口と世帯数の確定数が、</t>
  </si>
  <si>
    <t>平成18年10月31日に総務省統計局から公表されました。また、同調査の小地域集計</t>
  </si>
  <si>
    <t>　　　　　　２　世帯数と人口は、平成１７年国勢調査の確定数を基礎とし、以後、毎月住民基本台帳及び</t>
  </si>
  <si>
    <t>　（注）　 　 推計人口　=　国勢調査人口　＋　自然的・社会的増減人口</t>
  </si>
  <si>
    <t>結果が、平成19年2月28日に同局から公表されました。これに伴い、出張所別及び</t>
  </si>
  <si>
    <t>町丁字別の人口と世帯数を、確定数を基礎とし再集計しました。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</si>
</sst>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_);[Red]\(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 diagonalDown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thin"/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9" xfId="0" applyNumberFormat="1" applyBorder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18" fillId="0" borderId="0" xfId="0" applyFont="1" applyAlignment="1">
      <alignment/>
    </xf>
    <xf numFmtId="177" fontId="0" fillId="0" borderId="0" xfId="0" applyNumberFormat="1" applyAlignment="1">
      <alignment/>
    </xf>
    <xf numFmtId="0" fontId="11" fillId="0" borderId="21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6" fontId="0" fillId="0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29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30" xfId="0" applyBorder="1" applyAlignment="1">
      <alignment/>
    </xf>
    <xf numFmtId="176" fontId="0" fillId="0" borderId="2" xfId="0" applyNumberFormat="1" applyFill="1" applyBorder="1" applyAlignment="1">
      <alignment horizontal="center"/>
    </xf>
    <xf numFmtId="176" fontId="0" fillId="0" borderId="8" xfId="0" applyNumberFormat="1" applyFill="1" applyBorder="1" applyAlignment="1">
      <alignment horizontal="center"/>
    </xf>
    <xf numFmtId="176" fontId="0" fillId="0" borderId="6" xfId="0" applyNumberFormat="1" applyFill="1" applyBorder="1" applyAlignment="1">
      <alignment horizontal="center"/>
    </xf>
    <xf numFmtId="176" fontId="0" fillId="0" borderId="7" xfId="0" applyNumberForma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/>
    </xf>
    <xf numFmtId="176" fontId="0" fillId="0" borderId="8" xfId="0" applyNumberFormat="1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176" fontId="0" fillId="0" borderId="7" xfId="0" applyNumberFormat="1" applyFont="1" applyFill="1" applyBorder="1" applyAlignment="1">
      <alignment horizontal="center"/>
    </xf>
    <xf numFmtId="176" fontId="0" fillId="0" borderId="3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33" xfId="0" applyNumberFormat="1" applyFill="1" applyBorder="1" applyAlignment="1">
      <alignment horizontal="center"/>
    </xf>
    <xf numFmtId="176" fontId="0" fillId="0" borderId="34" xfId="0" applyNumberFormat="1" applyFill="1" applyBorder="1" applyAlignment="1">
      <alignment horizontal="center"/>
    </xf>
    <xf numFmtId="176" fontId="0" fillId="0" borderId="0" xfId="0" applyNumberFormat="1" applyFill="1" applyAlignment="1">
      <alignment/>
    </xf>
    <xf numFmtId="176" fontId="0" fillId="0" borderId="35" xfId="0" applyNumberFormat="1" applyFill="1" applyBorder="1" applyAlignment="1">
      <alignment horizontal="center"/>
    </xf>
    <xf numFmtId="176" fontId="0" fillId="0" borderId="36" xfId="0" applyNumberFormat="1" applyFill="1" applyBorder="1" applyAlignment="1">
      <alignment horizontal="center"/>
    </xf>
    <xf numFmtId="176" fontId="0" fillId="0" borderId="37" xfId="0" applyNumberFormat="1" applyFill="1" applyBorder="1" applyAlignment="1">
      <alignment horizontal="center"/>
    </xf>
    <xf numFmtId="176" fontId="0" fillId="0" borderId="38" xfId="0" applyNumberFormat="1" applyFill="1" applyBorder="1" applyAlignment="1">
      <alignment horizontal="center"/>
    </xf>
    <xf numFmtId="176" fontId="0" fillId="0" borderId="39" xfId="0" applyNumberFormat="1" applyFill="1" applyBorder="1" applyAlignment="1">
      <alignment horizontal="center"/>
    </xf>
    <xf numFmtId="176" fontId="0" fillId="0" borderId="1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181" fontId="0" fillId="0" borderId="5" xfId="0" applyNumberFormat="1" applyFill="1" applyBorder="1" applyAlignment="1">
      <alignment/>
    </xf>
    <xf numFmtId="177" fontId="0" fillId="0" borderId="40" xfId="0" applyNumberFormat="1" applyFill="1" applyBorder="1" applyAlignment="1">
      <alignment/>
    </xf>
    <xf numFmtId="177" fontId="0" fillId="0" borderId="41" xfId="0" applyNumberFormat="1" applyFill="1" applyBorder="1" applyAlignment="1">
      <alignment/>
    </xf>
    <xf numFmtId="181" fontId="0" fillId="0" borderId="42" xfId="0" applyNumberFormat="1" applyFill="1" applyBorder="1" applyAlignment="1">
      <alignment/>
    </xf>
    <xf numFmtId="177" fontId="0" fillId="0" borderId="43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81" fontId="0" fillId="0" borderId="44" xfId="0" applyNumberFormat="1" applyFill="1" applyBorder="1" applyAlignment="1">
      <alignment/>
    </xf>
    <xf numFmtId="177" fontId="0" fillId="0" borderId="45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177" fontId="0" fillId="0" borderId="48" xfId="0" applyNumberFormat="1" applyFill="1" applyBorder="1" applyAlignment="1">
      <alignment/>
    </xf>
    <xf numFmtId="181" fontId="0" fillId="0" borderId="49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176" fontId="0" fillId="0" borderId="60" xfId="0" applyNumberFormat="1" applyFill="1" applyBorder="1" applyAlignment="1">
      <alignment/>
    </xf>
    <xf numFmtId="176" fontId="0" fillId="0" borderId="61" xfId="0" applyNumberFormat="1" applyFill="1" applyBorder="1" applyAlignment="1">
      <alignment/>
    </xf>
    <xf numFmtId="176" fontId="0" fillId="0" borderId="62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68" xfId="0" applyNumberFormat="1" applyFill="1" applyBorder="1" applyAlignment="1">
      <alignment/>
    </xf>
    <xf numFmtId="176" fontId="0" fillId="0" borderId="69" xfId="0" applyNumberFormat="1" applyFill="1" applyBorder="1" applyAlignment="1">
      <alignment/>
    </xf>
    <xf numFmtId="176" fontId="0" fillId="0" borderId="70" xfId="0" applyNumberFormat="1" applyFill="1" applyBorder="1" applyAlignment="1">
      <alignment/>
    </xf>
    <xf numFmtId="176" fontId="0" fillId="0" borderId="71" xfId="0" applyNumberFormat="1" applyFill="1" applyBorder="1" applyAlignment="1">
      <alignment/>
    </xf>
    <xf numFmtId="176" fontId="0" fillId="0" borderId="72" xfId="0" applyNumberFormat="1" applyFill="1" applyBorder="1" applyAlignment="1">
      <alignment/>
    </xf>
    <xf numFmtId="176" fontId="0" fillId="0" borderId="73" xfId="0" applyNumberFormat="1" applyFill="1" applyBorder="1" applyAlignment="1">
      <alignment/>
    </xf>
    <xf numFmtId="176" fontId="0" fillId="0" borderId="74" xfId="0" applyNumberFormat="1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76" xfId="0" applyNumberFormat="1" applyFill="1" applyBorder="1" applyAlignment="1">
      <alignment/>
    </xf>
    <xf numFmtId="176" fontId="0" fillId="0" borderId="77" xfId="0" applyNumberFormat="1" applyFill="1" applyBorder="1" applyAlignment="1">
      <alignment/>
    </xf>
    <xf numFmtId="176" fontId="0" fillId="0" borderId="78" xfId="0" applyNumberFormat="1" applyFill="1" applyBorder="1" applyAlignment="1">
      <alignment/>
    </xf>
    <xf numFmtId="176" fontId="0" fillId="0" borderId="79" xfId="0" applyNumberFormat="1" applyFill="1" applyBorder="1" applyAlignment="1">
      <alignment/>
    </xf>
    <xf numFmtId="176" fontId="0" fillId="0" borderId="80" xfId="0" applyNumberFormat="1" applyFill="1" applyBorder="1" applyAlignment="1">
      <alignment/>
    </xf>
    <xf numFmtId="176" fontId="0" fillId="0" borderId="81" xfId="0" applyNumberFormat="1" applyFill="1" applyBorder="1" applyAlignment="1">
      <alignment/>
    </xf>
    <xf numFmtId="176" fontId="0" fillId="0" borderId="82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83" xfId="0" applyNumberFormat="1" applyFill="1" applyBorder="1" applyAlignment="1">
      <alignment/>
    </xf>
    <xf numFmtId="176" fontId="0" fillId="0" borderId="84" xfId="0" applyNumberFormat="1" applyFill="1" applyBorder="1" applyAlignment="1">
      <alignment/>
    </xf>
    <xf numFmtId="176" fontId="0" fillId="0" borderId="85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86" xfId="0" applyNumberFormat="1" applyFill="1" applyBorder="1" applyAlignment="1">
      <alignment/>
    </xf>
    <xf numFmtId="176" fontId="0" fillId="0" borderId="87" xfId="0" applyNumberFormat="1" applyFill="1" applyBorder="1" applyAlignment="1">
      <alignment/>
    </xf>
    <xf numFmtId="176" fontId="0" fillId="0" borderId="88" xfId="0" applyNumberFormat="1" applyFill="1" applyBorder="1" applyAlignment="1">
      <alignment/>
    </xf>
    <xf numFmtId="176" fontId="0" fillId="0" borderId="64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66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176" fontId="0" fillId="0" borderId="89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68" xfId="0" applyNumberFormat="1" applyFont="1" applyFill="1" applyBorder="1" applyAlignment="1">
      <alignment vertical="center"/>
    </xf>
    <xf numFmtId="176" fontId="0" fillId="0" borderId="90" xfId="0" applyNumberFormat="1" applyFont="1" applyFill="1" applyBorder="1" applyAlignment="1">
      <alignment vertical="center"/>
    </xf>
    <xf numFmtId="176" fontId="0" fillId="0" borderId="70" xfId="0" applyNumberFormat="1" applyFont="1" applyFill="1" applyBorder="1" applyAlignment="1">
      <alignment vertical="center"/>
    </xf>
    <xf numFmtId="176" fontId="0" fillId="0" borderId="71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91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8" xfId="0" applyNumberFormat="1" applyFont="1" applyFill="1" applyBorder="1" applyAlignment="1">
      <alignment vertical="center"/>
    </xf>
    <xf numFmtId="176" fontId="0" fillId="0" borderId="79" xfId="0" applyNumberFormat="1" applyFont="1" applyFill="1" applyBorder="1" applyAlignment="1">
      <alignment vertical="center"/>
    </xf>
    <xf numFmtId="176" fontId="0" fillId="0" borderId="92" xfId="0" applyNumberFormat="1" applyFont="1" applyFill="1" applyBorder="1" applyAlignment="1">
      <alignment vertical="center"/>
    </xf>
    <xf numFmtId="176" fontId="0" fillId="0" borderId="81" xfId="0" applyNumberFormat="1" applyFont="1" applyFill="1" applyBorder="1" applyAlignment="1">
      <alignment vertical="center"/>
    </xf>
    <xf numFmtId="176" fontId="0" fillId="0" borderId="82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93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94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95" xfId="0" applyNumberFormat="1" applyFont="1" applyFill="1" applyBorder="1" applyAlignment="1">
      <alignment vertical="center"/>
    </xf>
    <xf numFmtId="176" fontId="0" fillId="0" borderId="96" xfId="0" applyNumberFormat="1" applyFont="1" applyFill="1" applyBorder="1" applyAlignment="1">
      <alignment vertical="center"/>
    </xf>
    <xf numFmtId="176" fontId="0" fillId="0" borderId="9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98" xfId="0" applyNumberFormat="1" applyFont="1" applyFill="1" applyBorder="1" applyAlignment="1">
      <alignment vertical="center"/>
    </xf>
    <xf numFmtId="176" fontId="0" fillId="0" borderId="99" xfId="0" applyNumberFormat="1" applyFont="1" applyFill="1" applyBorder="1" applyAlignment="1">
      <alignment vertical="center"/>
    </xf>
    <xf numFmtId="177" fontId="0" fillId="0" borderId="68" xfId="17" applyNumberFormat="1" applyFill="1" applyBorder="1" applyAlignment="1">
      <alignment/>
    </xf>
    <xf numFmtId="177" fontId="0" fillId="0" borderId="69" xfId="17" applyNumberFormat="1" applyFill="1" applyBorder="1" applyAlignment="1">
      <alignment/>
    </xf>
    <xf numFmtId="177" fontId="0" fillId="0" borderId="70" xfId="17" applyNumberFormat="1" applyFill="1" applyBorder="1" applyAlignment="1">
      <alignment/>
    </xf>
    <xf numFmtId="177" fontId="0" fillId="0" borderId="71" xfId="17" applyNumberFormat="1" applyFill="1" applyBorder="1" applyAlignment="1">
      <alignment/>
    </xf>
    <xf numFmtId="177" fontId="0" fillId="0" borderId="22" xfId="17" applyNumberFormat="1" applyFill="1" applyBorder="1" applyAlignment="1">
      <alignment/>
    </xf>
    <xf numFmtId="177" fontId="0" fillId="0" borderId="76" xfId="17" applyNumberFormat="1" applyFill="1" applyBorder="1" applyAlignment="1">
      <alignment/>
    </xf>
    <xf numFmtId="177" fontId="0" fillId="0" borderId="77" xfId="17" applyNumberFormat="1" applyFill="1" applyBorder="1" applyAlignment="1">
      <alignment/>
    </xf>
    <xf numFmtId="177" fontId="0" fillId="0" borderId="78" xfId="17" applyNumberFormat="1" applyFill="1" applyBorder="1" applyAlignment="1">
      <alignment/>
    </xf>
    <xf numFmtId="177" fontId="0" fillId="0" borderId="64" xfId="17" applyNumberFormat="1" applyFill="1" applyBorder="1" applyAlignment="1">
      <alignment/>
    </xf>
    <xf numFmtId="177" fontId="0" fillId="0" borderId="65" xfId="17" applyNumberFormat="1" applyFill="1" applyBorder="1" applyAlignment="1">
      <alignment/>
    </xf>
    <xf numFmtId="177" fontId="0" fillId="0" borderId="66" xfId="17" applyNumberFormat="1" applyFill="1" applyBorder="1" applyAlignment="1">
      <alignment/>
    </xf>
    <xf numFmtId="177" fontId="0" fillId="0" borderId="67" xfId="17" applyNumberFormat="1" applyFill="1" applyBorder="1" applyAlignment="1">
      <alignment/>
    </xf>
    <xf numFmtId="177" fontId="0" fillId="0" borderId="56" xfId="17" applyNumberFormat="1" applyFill="1" applyBorder="1" applyAlignment="1">
      <alignment/>
    </xf>
    <xf numFmtId="177" fontId="0" fillId="0" borderId="57" xfId="17" applyNumberFormat="1" applyFill="1" applyBorder="1" applyAlignment="1">
      <alignment/>
    </xf>
    <xf numFmtId="177" fontId="0" fillId="0" borderId="58" xfId="17" applyNumberFormat="1" applyFill="1" applyBorder="1" applyAlignment="1">
      <alignment/>
    </xf>
    <xf numFmtId="177" fontId="0" fillId="0" borderId="59" xfId="17" applyNumberFormat="1" applyFill="1" applyBorder="1" applyAlignment="1">
      <alignment/>
    </xf>
    <xf numFmtId="177" fontId="0" fillId="0" borderId="100" xfId="17" applyNumberFormat="1" applyFill="1" applyBorder="1" applyAlignment="1">
      <alignment/>
    </xf>
    <xf numFmtId="177" fontId="0" fillId="0" borderId="60" xfId="17" applyNumberFormat="1" applyFill="1" applyBorder="1" applyAlignment="1">
      <alignment horizontal="right"/>
    </xf>
    <xf numFmtId="177" fontId="0" fillId="0" borderId="61" xfId="17" applyNumberFormat="1" applyFill="1" applyBorder="1" applyAlignment="1">
      <alignment horizontal="right"/>
    </xf>
    <xf numFmtId="177" fontId="0" fillId="0" borderId="62" xfId="17" applyNumberFormat="1" applyFill="1" applyBorder="1" applyAlignment="1">
      <alignment horizontal="right"/>
    </xf>
    <xf numFmtId="177" fontId="0" fillId="0" borderId="63" xfId="17" applyNumberFormat="1" applyFill="1" applyBorder="1" applyAlignment="1">
      <alignment horizontal="right"/>
    </xf>
    <xf numFmtId="177" fontId="0" fillId="0" borderId="48" xfId="17" applyNumberFormat="1" applyFill="1" applyBorder="1" applyAlignment="1">
      <alignment/>
    </xf>
    <xf numFmtId="177" fontId="0" fillId="0" borderId="86" xfId="17" applyNumberFormat="1" applyFill="1" applyBorder="1" applyAlignment="1">
      <alignment/>
    </xf>
    <xf numFmtId="177" fontId="0" fillId="0" borderId="87" xfId="17" applyNumberFormat="1" applyFill="1" applyBorder="1" applyAlignment="1">
      <alignment/>
    </xf>
    <xf numFmtId="177" fontId="0" fillId="0" borderId="88" xfId="17" applyNumberFormat="1" applyFill="1" applyBorder="1" applyAlignment="1">
      <alignment/>
    </xf>
    <xf numFmtId="177" fontId="0" fillId="0" borderId="60" xfId="17" applyNumberFormat="1" applyFill="1" applyBorder="1" applyAlignment="1">
      <alignment/>
    </xf>
    <xf numFmtId="177" fontId="0" fillId="0" borderId="61" xfId="17" applyNumberFormat="1" applyFill="1" applyBorder="1" applyAlignment="1">
      <alignment/>
    </xf>
    <xf numFmtId="177" fontId="0" fillId="0" borderId="62" xfId="17" applyNumberFormat="1" applyFill="1" applyBorder="1" applyAlignment="1">
      <alignment/>
    </xf>
    <xf numFmtId="177" fontId="0" fillId="0" borderId="63" xfId="17" applyNumberFormat="1" applyFill="1" applyBorder="1" applyAlignment="1">
      <alignment/>
    </xf>
    <xf numFmtId="177" fontId="0" fillId="0" borderId="101" xfId="17" applyNumberFormat="1" applyFill="1" applyBorder="1" applyAlignment="1">
      <alignment/>
    </xf>
    <xf numFmtId="177" fontId="0" fillId="0" borderId="68" xfId="17" applyNumberFormat="1" applyFill="1" applyBorder="1" applyAlignment="1">
      <alignment horizontal="right"/>
    </xf>
    <xf numFmtId="177" fontId="0" fillId="0" borderId="69" xfId="17" applyNumberFormat="1" applyFill="1" applyBorder="1" applyAlignment="1">
      <alignment horizontal="right"/>
    </xf>
    <xf numFmtId="177" fontId="0" fillId="0" borderId="70" xfId="17" applyNumberFormat="1" applyFill="1" applyBorder="1" applyAlignment="1">
      <alignment horizontal="right"/>
    </xf>
    <xf numFmtId="177" fontId="0" fillId="0" borderId="71" xfId="17" applyNumberFormat="1" applyFill="1" applyBorder="1" applyAlignment="1">
      <alignment horizontal="right"/>
    </xf>
    <xf numFmtId="177" fontId="0" fillId="0" borderId="41" xfId="17" applyNumberFormat="1" applyFill="1" applyBorder="1" applyAlignment="1">
      <alignment/>
    </xf>
    <xf numFmtId="177" fontId="0" fillId="0" borderId="83" xfId="17" applyNumberFormat="1" applyFill="1" applyBorder="1" applyAlignment="1">
      <alignment/>
    </xf>
    <xf numFmtId="177" fontId="0" fillId="0" borderId="84" xfId="17" applyNumberFormat="1" applyFill="1" applyBorder="1" applyAlignment="1">
      <alignment/>
    </xf>
    <xf numFmtId="177" fontId="0" fillId="0" borderId="85" xfId="17" applyNumberFormat="1" applyFill="1" applyBorder="1" applyAlignment="1">
      <alignment/>
    </xf>
    <xf numFmtId="176" fontId="0" fillId="0" borderId="50" xfId="0" applyNumberFormat="1" applyFill="1" applyBorder="1" applyAlignment="1">
      <alignment horizontal="right"/>
    </xf>
    <xf numFmtId="176" fontId="0" fillId="0" borderId="102" xfId="0" applyNumberFormat="1" applyFill="1" applyBorder="1" applyAlignment="1">
      <alignment horizontal="right"/>
    </xf>
    <xf numFmtId="176" fontId="0" fillId="0" borderId="51" xfId="0" applyNumberFormat="1" applyFill="1" applyBorder="1" applyAlignment="1">
      <alignment horizontal="right"/>
    </xf>
    <xf numFmtId="176" fontId="0" fillId="0" borderId="94" xfId="0" applyNumberFormat="1" applyFill="1" applyBorder="1" applyAlignment="1">
      <alignment horizontal="right"/>
    </xf>
    <xf numFmtId="176" fontId="0" fillId="0" borderId="101" xfId="0" applyNumberFormat="1" applyFill="1" applyBorder="1" applyAlignment="1">
      <alignment/>
    </xf>
    <xf numFmtId="176" fontId="0" fillId="0" borderId="103" xfId="0" applyNumberFormat="1" applyFill="1" applyBorder="1" applyAlignment="1">
      <alignment/>
    </xf>
    <xf numFmtId="176" fontId="0" fillId="0" borderId="104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102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94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100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176" fontId="0" fillId="0" borderId="101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176" fontId="0" fillId="0" borderId="68" xfId="0" applyNumberFormat="1" applyFill="1" applyBorder="1" applyAlignment="1">
      <alignment/>
    </xf>
    <xf numFmtId="176" fontId="0" fillId="0" borderId="105" xfId="0" applyNumberFormat="1" applyFill="1" applyBorder="1" applyAlignment="1">
      <alignment/>
    </xf>
    <xf numFmtId="176" fontId="0" fillId="0" borderId="70" xfId="0" applyNumberFormat="1" applyFill="1" applyBorder="1" applyAlignment="1">
      <alignment/>
    </xf>
    <xf numFmtId="176" fontId="0" fillId="0" borderId="71" xfId="0" applyNumberFormat="1" applyFill="1" applyBorder="1" applyAlignment="1">
      <alignment/>
    </xf>
    <xf numFmtId="177" fontId="0" fillId="0" borderId="106" xfId="17" applyNumberFormat="1" applyFill="1" applyBorder="1" applyAlignment="1">
      <alignment/>
    </xf>
    <xf numFmtId="177" fontId="0" fillId="0" borderId="53" xfId="17" applyNumberFormat="1" applyFill="1" applyBorder="1" applyAlignment="1">
      <alignment/>
    </xf>
    <xf numFmtId="177" fontId="0" fillId="0" borderId="54" xfId="17" applyNumberFormat="1" applyFill="1" applyBorder="1" applyAlignment="1">
      <alignment/>
    </xf>
    <xf numFmtId="177" fontId="0" fillId="0" borderId="55" xfId="17" applyNumberFormat="1" applyFill="1" applyBorder="1" applyAlignment="1">
      <alignment/>
    </xf>
    <xf numFmtId="177" fontId="0" fillId="0" borderId="107" xfId="17" applyNumberFormat="1" applyFill="1" applyBorder="1" applyAlignment="1">
      <alignment/>
    </xf>
    <xf numFmtId="177" fontId="0" fillId="0" borderId="108" xfId="17" applyNumberFormat="1" applyFill="1" applyBorder="1" applyAlignment="1">
      <alignment/>
    </xf>
    <xf numFmtId="177" fontId="0" fillId="0" borderId="98" xfId="17" applyNumberFormat="1" applyFill="1" applyBorder="1" applyAlignment="1">
      <alignment/>
    </xf>
    <xf numFmtId="177" fontId="0" fillId="0" borderId="99" xfId="17" applyNumberFormat="1" applyFill="1" applyBorder="1" applyAlignment="1">
      <alignment/>
    </xf>
    <xf numFmtId="177" fontId="0" fillId="0" borderId="50" xfId="17" applyNumberFormat="1" applyFill="1" applyBorder="1" applyAlignment="1">
      <alignment horizontal="right"/>
    </xf>
    <xf numFmtId="177" fontId="0" fillId="0" borderId="102" xfId="17" applyNumberFormat="1" applyFill="1" applyBorder="1" applyAlignment="1">
      <alignment horizontal="right"/>
    </xf>
    <xf numFmtId="177" fontId="0" fillId="0" borderId="51" xfId="17" applyNumberFormat="1" applyFill="1" applyBorder="1" applyAlignment="1">
      <alignment horizontal="right"/>
    </xf>
    <xf numFmtId="177" fontId="0" fillId="0" borderId="94" xfId="17" applyNumberFormat="1" applyFill="1" applyBorder="1" applyAlignment="1">
      <alignment horizontal="right"/>
    </xf>
    <xf numFmtId="177" fontId="0" fillId="0" borderId="52" xfId="17" applyNumberFormat="1" applyFill="1" applyBorder="1" applyAlignment="1">
      <alignment/>
    </xf>
    <xf numFmtId="177" fontId="0" fillId="0" borderId="105" xfId="17" applyNumberFormat="1" applyFill="1" applyBorder="1" applyAlignment="1">
      <alignment/>
    </xf>
    <xf numFmtId="177" fontId="0" fillId="0" borderId="97" xfId="17" applyNumberFormat="1" applyFill="1" applyBorder="1" applyAlignment="1">
      <alignment/>
    </xf>
    <xf numFmtId="176" fontId="0" fillId="0" borderId="109" xfId="0" applyNumberFormat="1" applyFill="1" applyBorder="1" applyAlignment="1">
      <alignment/>
    </xf>
    <xf numFmtId="176" fontId="0" fillId="0" borderId="110" xfId="0" applyNumberFormat="1" applyFill="1" applyBorder="1" applyAlignment="1">
      <alignment/>
    </xf>
    <xf numFmtId="176" fontId="0" fillId="0" borderId="89" xfId="0" applyNumberFormat="1" applyFill="1" applyBorder="1" applyAlignment="1">
      <alignment/>
    </xf>
    <xf numFmtId="176" fontId="0" fillId="0" borderId="111" xfId="0" applyNumberFormat="1" applyFill="1" applyBorder="1" applyAlignment="1">
      <alignment/>
    </xf>
    <xf numFmtId="176" fontId="0" fillId="0" borderId="112" xfId="0" applyNumberFormat="1" applyFill="1" applyBorder="1" applyAlignment="1">
      <alignment/>
    </xf>
    <xf numFmtId="176" fontId="0" fillId="0" borderId="113" xfId="0" applyNumberFormat="1" applyFill="1" applyBorder="1" applyAlignment="1">
      <alignment/>
    </xf>
    <xf numFmtId="176" fontId="0" fillId="0" borderId="92" xfId="0" applyNumberFormat="1" applyFill="1" applyBorder="1" applyAlignment="1">
      <alignment/>
    </xf>
    <xf numFmtId="176" fontId="0" fillId="0" borderId="114" xfId="0" applyNumberFormat="1" applyFill="1" applyBorder="1" applyAlignment="1">
      <alignment/>
    </xf>
    <xf numFmtId="176" fontId="0" fillId="0" borderId="93" xfId="0" applyNumberFormat="1" applyFill="1" applyBorder="1" applyAlignment="1">
      <alignment/>
    </xf>
    <xf numFmtId="176" fontId="0" fillId="0" borderId="115" xfId="0" applyNumberFormat="1" applyFill="1" applyBorder="1" applyAlignment="1">
      <alignment/>
    </xf>
    <xf numFmtId="176" fontId="0" fillId="0" borderId="97" xfId="0" applyNumberFormat="1" applyFill="1" applyBorder="1" applyAlignment="1">
      <alignment/>
    </xf>
    <xf numFmtId="176" fontId="0" fillId="0" borderId="98" xfId="0" applyNumberFormat="1" applyFill="1" applyBorder="1" applyAlignment="1">
      <alignment/>
    </xf>
    <xf numFmtId="176" fontId="0" fillId="0" borderId="116" xfId="0" applyNumberFormat="1" applyFill="1" applyBorder="1" applyAlignment="1">
      <alignment/>
    </xf>
    <xf numFmtId="176" fontId="0" fillId="0" borderId="117" xfId="0" applyNumberFormat="1" applyFill="1" applyBorder="1" applyAlignment="1">
      <alignment/>
    </xf>
    <xf numFmtId="176" fontId="0" fillId="0" borderId="118" xfId="0" applyNumberFormat="1" applyFill="1" applyBorder="1" applyAlignment="1">
      <alignment/>
    </xf>
    <xf numFmtId="176" fontId="0" fillId="0" borderId="119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120" xfId="0" applyNumberFormat="1" applyFill="1" applyBorder="1" applyAlignment="1">
      <alignment/>
    </xf>
    <xf numFmtId="176" fontId="0" fillId="0" borderId="121" xfId="0" applyNumberFormat="1" applyFont="1" applyFill="1" applyBorder="1" applyAlignment="1">
      <alignment vertical="center"/>
    </xf>
    <xf numFmtId="176" fontId="0" fillId="0" borderId="122" xfId="0" applyNumberFormat="1" applyFont="1" applyFill="1" applyBorder="1" applyAlignment="1">
      <alignment vertical="center"/>
    </xf>
    <xf numFmtId="176" fontId="0" fillId="0" borderId="123" xfId="0" applyNumberFormat="1" applyFont="1" applyFill="1" applyBorder="1" applyAlignment="1">
      <alignment vertical="center"/>
    </xf>
    <xf numFmtId="176" fontId="0" fillId="0" borderId="124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76" fontId="0" fillId="0" borderId="125" xfId="0" applyNumberFormat="1" applyFill="1" applyBorder="1" applyAlignment="1">
      <alignment/>
    </xf>
    <xf numFmtId="176" fontId="0" fillId="0" borderId="94" xfId="17" applyNumberFormat="1" applyFill="1" applyBorder="1" applyAlignment="1">
      <alignment horizontal="right"/>
    </xf>
    <xf numFmtId="176" fontId="0" fillId="0" borderId="106" xfId="0" applyNumberFormat="1" applyFill="1" applyBorder="1" applyAlignment="1">
      <alignment/>
    </xf>
    <xf numFmtId="181" fontId="0" fillId="0" borderId="0" xfId="0" applyNumberFormat="1" applyAlignment="1">
      <alignment/>
    </xf>
    <xf numFmtId="0" fontId="22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0" fontId="0" fillId="0" borderId="4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6" xfId="0" applyFill="1" applyBorder="1" applyAlignment="1">
      <alignment/>
    </xf>
    <xf numFmtId="0" fontId="0" fillId="0" borderId="22" xfId="0" applyFont="1" applyFill="1" applyBorder="1" applyAlignment="1">
      <alignment horizontal="distributed"/>
    </xf>
    <xf numFmtId="0" fontId="19" fillId="0" borderId="2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distributed"/>
    </xf>
    <xf numFmtId="0" fontId="19" fillId="0" borderId="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distributed"/>
    </xf>
    <xf numFmtId="176" fontId="0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distributed"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50" xfId="0" applyNumberFormat="1" applyFill="1" applyBorder="1" applyAlignment="1">
      <alignment horizontal="center"/>
    </xf>
    <xf numFmtId="177" fontId="0" fillId="0" borderId="22" xfId="0" applyNumberFormat="1" applyFill="1" applyBorder="1" applyAlignment="1">
      <alignment horizontal="center"/>
    </xf>
    <xf numFmtId="177" fontId="0" fillId="0" borderId="127" xfId="0" applyNumberFormat="1" applyFill="1" applyBorder="1" applyAlignment="1">
      <alignment horizontal="center" wrapText="1"/>
    </xf>
    <xf numFmtId="177" fontId="9" fillId="0" borderId="127" xfId="0" applyNumberFormat="1" applyFont="1" applyFill="1" applyBorder="1" applyAlignment="1">
      <alignment horizontal="center" wrapText="1"/>
    </xf>
    <xf numFmtId="177" fontId="0" fillId="0" borderId="128" xfId="0" applyNumberFormat="1" applyFill="1" applyBorder="1" applyAlignment="1">
      <alignment horizontal="center" shrinkToFit="1"/>
    </xf>
    <xf numFmtId="177" fontId="9" fillId="0" borderId="128" xfId="0" applyNumberFormat="1" applyFont="1" applyFill="1" applyBorder="1" applyAlignment="1">
      <alignment horizontal="center" shrinkToFit="1"/>
    </xf>
    <xf numFmtId="177" fontId="0" fillId="0" borderId="129" xfId="0" applyNumberFormat="1" applyFill="1" applyBorder="1" applyAlignment="1">
      <alignment horizontal="center" shrinkToFit="1"/>
    </xf>
    <xf numFmtId="177" fontId="0" fillId="0" borderId="130" xfId="0" applyNumberFormat="1" applyFill="1" applyBorder="1" applyAlignment="1">
      <alignment horizontal="center"/>
    </xf>
    <xf numFmtId="180" fontId="0" fillId="0" borderId="5" xfId="0" applyNumberFormat="1" applyFill="1" applyBorder="1" applyAlignment="1">
      <alignment/>
    </xf>
    <xf numFmtId="177" fontId="0" fillId="0" borderId="131" xfId="0" applyNumberFormat="1" applyFill="1" applyBorder="1" applyAlignment="1">
      <alignment horizontal="center"/>
    </xf>
    <xf numFmtId="180" fontId="0" fillId="0" borderId="42" xfId="0" applyNumberFormat="1" applyFill="1" applyBorder="1" applyAlignment="1">
      <alignment/>
    </xf>
    <xf numFmtId="177" fontId="0" fillId="0" borderId="132" xfId="0" applyNumberFormat="1" applyFill="1" applyBorder="1" applyAlignment="1">
      <alignment horizontal="center"/>
    </xf>
    <xf numFmtId="180" fontId="0" fillId="0" borderId="44" xfId="0" applyNumberFormat="1" applyFill="1" applyBorder="1" applyAlignment="1">
      <alignment/>
    </xf>
    <xf numFmtId="177" fontId="0" fillId="0" borderId="133" xfId="0" applyNumberFormat="1" applyFill="1" applyBorder="1" applyAlignment="1">
      <alignment horizontal="center"/>
    </xf>
    <xf numFmtId="180" fontId="0" fillId="0" borderId="46" xfId="0" applyNumberFormat="1" applyFill="1" applyBorder="1" applyAlignment="1">
      <alignment/>
    </xf>
    <xf numFmtId="177" fontId="0" fillId="0" borderId="132" xfId="0" applyNumberFormat="1" applyFill="1" applyBorder="1" applyAlignment="1">
      <alignment horizontal="center" shrinkToFit="1"/>
    </xf>
    <xf numFmtId="177" fontId="0" fillId="0" borderId="134" xfId="0" applyNumberFormat="1" applyFill="1" applyBorder="1" applyAlignment="1">
      <alignment horizontal="center" shrinkToFit="1"/>
    </xf>
    <xf numFmtId="180" fontId="0" fillId="0" borderId="49" xfId="0" applyNumberFormat="1" applyFill="1" applyBorder="1" applyAlignment="1">
      <alignment/>
    </xf>
    <xf numFmtId="0" fontId="0" fillId="0" borderId="23" xfId="0" applyFill="1" applyBorder="1" applyAlignment="1">
      <alignment/>
    </xf>
    <xf numFmtId="177" fontId="0" fillId="0" borderId="50" xfId="0" applyNumberFormat="1" applyFont="1" applyFill="1" applyBorder="1" applyAlignment="1">
      <alignment horizontal="center"/>
    </xf>
    <xf numFmtId="177" fontId="0" fillId="0" borderId="22" xfId="0" applyNumberFormat="1" applyFont="1" applyFill="1" applyBorder="1" applyAlignment="1">
      <alignment horizontal="center"/>
    </xf>
    <xf numFmtId="177" fontId="0" fillId="0" borderId="128" xfId="0" applyNumberFormat="1" applyFont="1" applyFill="1" applyBorder="1" applyAlignment="1">
      <alignment horizontal="center" shrinkToFit="1"/>
    </xf>
    <xf numFmtId="177" fontId="0" fillId="0" borderId="129" xfId="0" applyNumberFormat="1" applyFont="1" applyFill="1" applyBorder="1" applyAlignment="1">
      <alignment horizontal="center" shrinkToFit="1"/>
    </xf>
    <xf numFmtId="177" fontId="0" fillId="0" borderId="130" xfId="0" applyNumberFormat="1" applyFont="1" applyFill="1" applyBorder="1" applyAlignment="1">
      <alignment horizontal="center"/>
    </xf>
    <xf numFmtId="177" fontId="0" fillId="0" borderId="21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177" fontId="0" fillId="0" borderId="2" xfId="0" applyNumberForma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177" fontId="0" fillId="0" borderId="131" xfId="0" applyNumberFormat="1" applyFont="1" applyFill="1" applyBorder="1" applyAlignment="1">
      <alignment horizontal="center"/>
    </xf>
    <xf numFmtId="177" fontId="0" fillId="0" borderId="40" xfId="0" applyNumberFormat="1" applyFont="1" applyFill="1" applyBorder="1" applyAlignment="1">
      <alignment/>
    </xf>
    <xf numFmtId="177" fontId="0" fillId="0" borderId="41" xfId="0" applyNumberFormat="1" applyFont="1" applyFill="1" applyBorder="1" applyAlignment="1">
      <alignment/>
    </xf>
    <xf numFmtId="180" fontId="0" fillId="0" borderId="42" xfId="0" applyNumberFormat="1" applyFont="1" applyFill="1" applyBorder="1" applyAlignment="1">
      <alignment/>
    </xf>
    <xf numFmtId="177" fontId="0" fillId="0" borderId="132" xfId="0" applyNumberFormat="1" applyFont="1" applyFill="1" applyBorder="1" applyAlignment="1">
      <alignment horizontal="center"/>
    </xf>
    <xf numFmtId="177" fontId="0" fillId="0" borderId="43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80" fontId="0" fillId="0" borderId="44" xfId="0" applyNumberFormat="1" applyFont="1" applyFill="1" applyBorder="1" applyAlignment="1">
      <alignment/>
    </xf>
    <xf numFmtId="177" fontId="0" fillId="0" borderId="133" xfId="0" applyNumberFormat="1" applyFont="1" applyFill="1" applyBorder="1" applyAlignment="1">
      <alignment horizontal="center"/>
    </xf>
    <xf numFmtId="177" fontId="0" fillId="0" borderId="45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46" xfId="0" applyNumberFormat="1" applyFont="1" applyFill="1" applyBorder="1" applyAlignment="1">
      <alignment/>
    </xf>
    <xf numFmtId="0" fontId="20" fillId="0" borderId="132" xfId="0" applyFont="1" applyFill="1" applyBorder="1" applyAlignment="1">
      <alignment horizontal="center" shrinkToFit="1"/>
    </xf>
    <xf numFmtId="0" fontId="20" fillId="0" borderId="134" xfId="0" applyFont="1" applyFill="1" applyBorder="1" applyAlignment="1">
      <alignment horizontal="center" shrinkToFit="1"/>
    </xf>
    <xf numFmtId="176" fontId="7" fillId="0" borderId="135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7" fillId="0" borderId="136" xfId="0" applyNumberFormat="1" applyFont="1" applyFill="1" applyBorder="1" applyAlignment="1">
      <alignment horizontal="right" vertical="center"/>
    </xf>
    <xf numFmtId="176" fontId="7" fillId="0" borderId="109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2" borderId="137" xfId="0" applyFill="1" applyBorder="1" applyAlignment="1">
      <alignment horizontal="right"/>
    </xf>
    <xf numFmtId="0" fontId="0" fillId="0" borderId="138" xfId="0" applyBorder="1" applyAlignment="1">
      <alignment horizontal="center"/>
    </xf>
    <xf numFmtId="0" fontId="0" fillId="0" borderId="124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17" xfId="0" applyBorder="1" applyAlignment="1">
      <alignment horizontal="center"/>
    </xf>
    <xf numFmtId="177" fontId="0" fillId="0" borderId="143" xfId="0" applyNumberFormat="1" applyFill="1" applyBorder="1" applyAlignment="1">
      <alignment horizontal="center" shrinkToFit="1"/>
    </xf>
    <xf numFmtId="177" fontId="0" fillId="0" borderId="144" xfId="0" applyNumberFormat="1" applyFill="1" applyBorder="1" applyAlignment="1">
      <alignment horizontal="center" shrinkToFit="1"/>
    </xf>
    <xf numFmtId="0" fontId="0" fillId="0" borderId="35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145" xfId="0" applyBorder="1" applyAlignment="1">
      <alignment horizontal="center" wrapText="1"/>
    </xf>
    <xf numFmtId="0" fontId="0" fillId="0" borderId="146" xfId="0" applyBorder="1" applyAlignment="1">
      <alignment horizontal="center" wrapText="1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21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177" fontId="0" fillId="0" borderId="153" xfId="0" applyNumberFormat="1" applyFill="1" applyBorder="1" applyAlignment="1">
      <alignment horizontal="center"/>
    </xf>
    <xf numFmtId="177" fontId="0" fillId="0" borderId="43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97" xfId="0" applyNumberFormat="1" applyFill="1" applyBorder="1" applyAlignment="1">
      <alignment horizontal="center" vertical="center"/>
    </xf>
    <xf numFmtId="177" fontId="0" fillId="0" borderId="121" xfId="0" applyNumberFormat="1" applyFill="1" applyBorder="1" applyAlignment="1">
      <alignment horizontal="center"/>
    </xf>
    <xf numFmtId="177" fontId="0" fillId="0" borderId="93" xfId="0" applyNumberFormat="1" applyFill="1" applyBorder="1" applyAlignment="1">
      <alignment horizontal="center"/>
    </xf>
    <xf numFmtId="177" fontId="0" fillId="0" borderId="149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 vertical="top"/>
    </xf>
    <xf numFmtId="177" fontId="0" fillId="0" borderId="72" xfId="0" applyNumberFormat="1" applyFill="1" applyBorder="1" applyAlignment="1">
      <alignment horizontal="center" vertical="top"/>
    </xf>
    <xf numFmtId="177" fontId="0" fillId="0" borderId="97" xfId="0" applyNumberFormat="1" applyFill="1" applyBorder="1" applyAlignment="1">
      <alignment horizontal="center" vertical="top"/>
    </xf>
    <xf numFmtId="177" fontId="0" fillId="0" borderId="1" xfId="0" applyNumberFormat="1" applyFont="1" applyFill="1" applyBorder="1" applyAlignment="1">
      <alignment horizontal="center" vertical="top"/>
    </xf>
    <xf numFmtId="177" fontId="0" fillId="0" borderId="72" xfId="0" applyNumberFormat="1" applyFont="1" applyFill="1" applyBorder="1" applyAlignment="1">
      <alignment horizontal="center" vertical="top"/>
    </xf>
    <xf numFmtId="177" fontId="0" fillId="0" borderId="97" xfId="0" applyNumberFormat="1" applyFont="1" applyFill="1" applyBorder="1" applyAlignment="1">
      <alignment horizontal="center" vertical="top"/>
    </xf>
    <xf numFmtId="177" fontId="0" fillId="0" borderId="154" xfId="0" applyNumberFormat="1" applyFill="1" applyBorder="1" applyAlignment="1">
      <alignment horizontal="center" vertical="top"/>
    </xf>
    <xf numFmtId="177" fontId="0" fillId="0" borderId="155" xfId="0" applyNumberFormat="1" applyFill="1" applyBorder="1" applyAlignment="1">
      <alignment horizontal="center" vertical="top"/>
    </xf>
    <xf numFmtId="177" fontId="0" fillId="0" borderId="154" xfId="0" applyNumberFormat="1" applyFont="1" applyFill="1" applyBorder="1" applyAlignment="1">
      <alignment horizontal="center" vertical="top"/>
    </xf>
    <xf numFmtId="177" fontId="0" fillId="0" borderId="155" xfId="0" applyNumberFormat="1" applyFont="1" applyFill="1" applyBorder="1" applyAlignment="1">
      <alignment horizontal="center" vertical="top"/>
    </xf>
    <xf numFmtId="177" fontId="0" fillId="0" borderId="156" xfId="0" applyNumberFormat="1" applyFont="1" applyFill="1" applyBorder="1" applyAlignment="1">
      <alignment horizontal="center" vertical="top"/>
    </xf>
    <xf numFmtId="177" fontId="0" fillId="0" borderId="147" xfId="0" applyNumberFormat="1" applyFont="1" applyFill="1" applyBorder="1" applyAlignment="1">
      <alignment horizontal="center" vertical="top"/>
    </xf>
    <xf numFmtId="177" fontId="0" fillId="0" borderId="148" xfId="0" applyNumberFormat="1" applyFont="1" applyFill="1" applyBorder="1" applyAlignment="1">
      <alignment horizontal="center" vertical="top"/>
    </xf>
    <xf numFmtId="177" fontId="0" fillId="0" borderId="19" xfId="0" applyNumberFormat="1" applyFont="1" applyFill="1" applyBorder="1" applyAlignment="1">
      <alignment horizontal="center" vertical="top"/>
    </xf>
    <xf numFmtId="177" fontId="0" fillId="0" borderId="72" xfId="0" applyNumberFormat="1" applyFill="1" applyBorder="1" applyAlignment="1">
      <alignment horizontal="center" vertical="center"/>
    </xf>
    <xf numFmtId="177" fontId="0" fillId="0" borderId="147" xfId="0" applyNumberFormat="1" applyFill="1" applyBorder="1" applyAlignment="1">
      <alignment horizontal="center" vertical="top"/>
    </xf>
    <xf numFmtId="177" fontId="0" fillId="0" borderId="148" xfId="0" applyNumberFormat="1" applyFill="1" applyBorder="1" applyAlignment="1">
      <alignment horizontal="center" vertical="top"/>
    </xf>
    <xf numFmtId="177" fontId="0" fillId="0" borderId="143" xfId="0" applyNumberFormat="1" applyFont="1" applyFill="1" applyBorder="1" applyAlignment="1">
      <alignment horizontal="center" shrinkToFit="1"/>
    </xf>
    <xf numFmtId="177" fontId="0" fillId="0" borderId="144" xfId="0" applyNumberFormat="1" applyFont="1" applyFill="1" applyBorder="1" applyAlignment="1">
      <alignment horizontal="center" shrinkToFit="1"/>
    </xf>
    <xf numFmtId="0" fontId="0" fillId="0" borderId="157" xfId="0" applyFill="1" applyBorder="1" applyAlignment="1">
      <alignment horizontal="right"/>
    </xf>
    <xf numFmtId="0" fontId="0" fillId="0" borderId="23" xfId="0" applyBorder="1" applyAlignment="1">
      <alignment horizontal="right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97" xfId="0" applyNumberFormat="1" applyFont="1" applyFill="1" applyBorder="1" applyAlignment="1">
      <alignment horizontal="center" vertical="center"/>
    </xf>
    <xf numFmtId="177" fontId="0" fillId="0" borderId="121" xfId="0" applyNumberFormat="1" applyFont="1" applyFill="1" applyBorder="1" applyAlignment="1">
      <alignment horizontal="center"/>
    </xf>
    <xf numFmtId="177" fontId="0" fillId="0" borderId="93" xfId="0" applyNumberFormat="1" applyFont="1" applyFill="1" applyBorder="1" applyAlignment="1">
      <alignment horizontal="center"/>
    </xf>
    <xf numFmtId="177" fontId="0" fillId="0" borderId="149" xfId="0" applyNumberFormat="1" applyFont="1" applyFill="1" applyBorder="1" applyAlignment="1">
      <alignment horizontal="center"/>
    </xf>
    <xf numFmtId="177" fontId="0" fillId="0" borderId="153" xfId="0" applyNumberFormat="1" applyFont="1" applyFill="1" applyBorder="1" applyAlignment="1">
      <alignment horizontal="center"/>
    </xf>
    <xf numFmtId="177" fontId="0" fillId="0" borderId="43" xfId="0" applyNumberFormat="1" applyFont="1" applyFill="1" applyBorder="1" applyAlignment="1">
      <alignment horizontal="center"/>
    </xf>
    <xf numFmtId="0" fontId="0" fillId="0" borderId="15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9" xfId="0" applyBorder="1" applyAlignment="1">
      <alignment/>
    </xf>
    <xf numFmtId="0" fontId="0" fillId="0" borderId="160" xfId="0" applyBorder="1" applyAlignment="1">
      <alignment/>
    </xf>
    <xf numFmtId="0" fontId="12" fillId="0" borderId="161" xfId="0" applyFont="1" applyBorder="1" applyAlignment="1">
      <alignment horizontal="center"/>
    </xf>
    <xf numFmtId="0" fontId="12" fillId="0" borderId="162" xfId="0" applyFont="1" applyBorder="1" applyAlignment="1">
      <alignment horizontal="center"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0" fontId="0" fillId="0" borderId="165" xfId="0" applyBorder="1" applyAlignment="1">
      <alignment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0" fillId="0" borderId="171" xfId="0" applyBorder="1" applyAlignment="1">
      <alignment/>
    </xf>
    <xf numFmtId="0" fontId="0" fillId="0" borderId="172" xfId="0" applyBorder="1" applyAlignment="1">
      <alignment/>
    </xf>
    <xf numFmtId="176" fontId="0" fillId="0" borderId="169" xfId="0" applyNumberFormat="1" applyBorder="1" applyAlignment="1">
      <alignment/>
    </xf>
    <xf numFmtId="176" fontId="0" fillId="0" borderId="170" xfId="0" applyNumberFormat="1" applyBorder="1" applyAlignment="1">
      <alignment/>
    </xf>
    <xf numFmtId="0" fontId="0" fillId="0" borderId="173" xfId="0" applyBorder="1" applyAlignment="1">
      <alignment/>
    </xf>
    <xf numFmtId="0" fontId="0" fillId="0" borderId="174" xfId="0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0" fontId="0" fillId="0" borderId="175" xfId="0" applyBorder="1" applyAlignment="1">
      <alignment/>
    </xf>
    <xf numFmtId="0" fontId="0" fillId="0" borderId="176" xfId="0" applyBorder="1" applyAlignment="1">
      <alignment/>
    </xf>
    <xf numFmtId="176" fontId="12" fillId="0" borderId="177" xfId="0" applyNumberFormat="1" applyFont="1" applyBorder="1" applyAlignment="1">
      <alignment horizontal="center"/>
    </xf>
    <xf numFmtId="176" fontId="12" fillId="0" borderId="178" xfId="0" applyNumberFormat="1" applyFont="1" applyBorder="1" applyAlignment="1">
      <alignment horizontal="center"/>
    </xf>
    <xf numFmtId="176" fontId="0" fillId="0" borderId="159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12" fillId="0" borderId="173" xfId="0" applyNumberFormat="1" applyFont="1" applyBorder="1" applyAlignment="1">
      <alignment horizontal="center"/>
    </xf>
    <xf numFmtId="176" fontId="12" fillId="0" borderId="174" xfId="0" applyNumberFormat="1" applyFont="1" applyBorder="1" applyAlignment="1">
      <alignment horizontal="center"/>
    </xf>
    <xf numFmtId="176" fontId="0" fillId="0" borderId="160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176" fontId="0" fillId="0" borderId="182" xfId="0" applyNumberFormat="1" applyBorder="1" applyAlignment="1">
      <alignment/>
    </xf>
    <xf numFmtId="176" fontId="0" fillId="0" borderId="18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92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0" fillId="0" borderId="191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12" fillId="0" borderId="159" xfId="0" applyNumberFormat="1" applyFont="1" applyBorder="1" applyAlignment="1">
      <alignment horizontal="center"/>
    </xf>
    <xf numFmtId="176" fontId="12" fillId="0" borderId="160" xfId="0" applyNumberFormat="1" applyFont="1" applyBorder="1" applyAlignment="1">
      <alignment horizontal="center"/>
    </xf>
    <xf numFmtId="176" fontId="12" fillId="0" borderId="161" xfId="0" applyNumberFormat="1" applyFont="1" applyBorder="1" applyAlignment="1">
      <alignment horizontal="center"/>
    </xf>
    <xf numFmtId="176" fontId="12" fillId="0" borderId="162" xfId="0" applyNumberFormat="1" applyFont="1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0" xfId="0" applyBorder="1" applyAlignment="1">
      <alignment horizontal="right"/>
    </xf>
    <xf numFmtId="176" fontId="12" fillId="0" borderId="0" xfId="0" applyNumberFormat="1" applyFont="1" applyBorder="1" applyAlignment="1">
      <alignment/>
    </xf>
    <xf numFmtId="176" fontId="0" fillId="0" borderId="9" xfId="0" applyNumberFormat="1" applyBorder="1" applyAlignment="1">
      <alignment horizontal="right"/>
    </xf>
    <xf numFmtId="176" fontId="0" fillId="0" borderId="139" xfId="0" applyNumberFormat="1" applyBorder="1" applyAlignment="1">
      <alignment/>
    </xf>
    <xf numFmtId="176" fontId="0" fillId="0" borderId="45" xfId="0" applyNumberFormat="1" applyBorder="1" applyAlignment="1">
      <alignment/>
    </xf>
    <xf numFmtId="0" fontId="0" fillId="0" borderId="9" xfId="0" applyBorder="1" applyAlignment="1">
      <alignment horizontal="right"/>
    </xf>
    <xf numFmtId="176" fontId="0" fillId="0" borderId="192" xfId="0" applyNumberFormat="1" applyBorder="1" applyAlignment="1">
      <alignment/>
    </xf>
    <xf numFmtId="176" fontId="0" fillId="0" borderId="193" xfId="0" applyNumberFormat="1" applyBorder="1" applyAlignment="1">
      <alignment/>
    </xf>
    <xf numFmtId="0" fontId="15" fillId="0" borderId="142" xfId="0" applyFont="1" applyBorder="1" applyAlignment="1">
      <alignment/>
    </xf>
    <xf numFmtId="0" fontId="15" fillId="0" borderId="109" xfId="0" applyFont="1" applyBorder="1" applyAlignment="1">
      <alignment/>
    </xf>
    <xf numFmtId="176" fontId="0" fillId="0" borderId="194" xfId="0" applyNumberFormat="1" applyBorder="1" applyAlignment="1">
      <alignment/>
    </xf>
    <xf numFmtId="176" fontId="0" fillId="0" borderId="195" xfId="0" applyNumberFormat="1" applyBorder="1" applyAlignment="1">
      <alignment/>
    </xf>
    <xf numFmtId="0" fontId="15" fillId="0" borderId="196" xfId="0" applyFont="1" applyBorder="1" applyAlignment="1">
      <alignment horizontal="center"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0" fillId="0" borderId="197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198" xfId="0" applyNumberFormat="1" applyBorder="1" applyAlignment="1">
      <alignment/>
    </xf>
    <xf numFmtId="176" fontId="0" fillId="0" borderId="199" xfId="0" applyNumberFormat="1" applyBorder="1" applyAlignment="1">
      <alignment/>
    </xf>
    <xf numFmtId="176" fontId="0" fillId="0" borderId="200" xfId="0" applyNumberFormat="1" applyBorder="1" applyAlignment="1">
      <alignment/>
    </xf>
    <xf numFmtId="0" fontId="15" fillId="0" borderId="40" xfId="0" applyFont="1" applyBorder="1" applyAlignment="1">
      <alignment/>
    </xf>
    <xf numFmtId="0" fontId="15" fillId="0" borderId="1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8" xfId="0" applyBorder="1" applyAlignment="1">
      <alignment/>
    </xf>
    <xf numFmtId="0" fontId="0" fillId="0" borderId="47" xfId="0" applyBorder="1" applyAlignment="1">
      <alignment/>
    </xf>
    <xf numFmtId="176" fontId="0" fillId="0" borderId="5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30</xdr:row>
      <xdr:rowOff>161925</xdr:rowOff>
    </xdr:from>
    <xdr:to>
      <xdr:col>6</xdr:col>
      <xdr:colOff>400050</xdr:colOff>
      <xdr:row>38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33412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30</xdr:row>
      <xdr:rowOff>180975</xdr:rowOff>
    </xdr:from>
    <xdr:to>
      <xdr:col>12</xdr:col>
      <xdr:colOff>57150</xdr:colOff>
      <xdr:row>38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35317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43</xdr:row>
      <xdr:rowOff>123825</xdr:rowOff>
    </xdr:from>
    <xdr:to>
      <xdr:col>6</xdr:col>
      <xdr:colOff>419100</xdr:colOff>
      <xdr:row>51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902017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43</xdr:row>
      <xdr:rowOff>76200</xdr:rowOff>
    </xdr:from>
    <xdr:to>
      <xdr:col>12</xdr:col>
      <xdr:colOff>95250</xdr:colOff>
      <xdr:row>51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97255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355" t="s">
        <v>0</v>
      </c>
      <c r="B5" s="356"/>
      <c r="C5" s="356"/>
      <c r="D5" s="356"/>
      <c r="E5" s="356"/>
      <c r="F5" s="356"/>
      <c r="G5" s="356"/>
      <c r="H5" s="356"/>
      <c r="I5" s="356"/>
      <c r="J5" s="356"/>
      <c r="K5" s="357"/>
      <c r="L5" s="357"/>
      <c r="M5" s="357"/>
    </row>
    <row r="6" spans="1:13" ht="16.5" customHeight="1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7"/>
      <c r="L6" s="357"/>
      <c r="M6" s="357"/>
    </row>
    <row r="7" spans="1:13" ht="16.5" customHeight="1">
      <c r="A7" s="356"/>
      <c r="B7" s="356"/>
      <c r="C7" s="356"/>
      <c r="D7" s="356"/>
      <c r="E7" s="356"/>
      <c r="F7" s="356"/>
      <c r="G7" s="356"/>
      <c r="H7" s="356"/>
      <c r="I7" s="356"/>
      <c r="J7" s="356"/>
      <c r="K7" s="357"/>
      <c r="L7" s="357"/>
      <c r="M7" s="357"/>
    </row>
    <row r="8" spans="1:13" ht="16.5" customHeight="1">
      <c r="A8" s="356"/>
      <c r="B8" s="356"/>
      <c r="C8" s="356"/>
      <c r="D8" s="356"/>
      <c r="E8" s="356"/>
      <c r="F8" s="356"/>
      <c r="G8" s="356"/>
      <c r="H8" s="356"/>
      <c r="I8" s="356"/>
      <c r="J8" s="356"/>
      <c r="K8" s="357"/>
      <c r="L8" s="357"/>
      <c r="M8" s="357"/>
    </row>
    <row r="9" ht="16.5" customHeight="1"/>
    <row r="10" spans="8:12" ht="16.5" customHeight="1">
      <c r="H10" s="2"/>
      <c r="I10" s="358" t="s">
        <v>313</v>
      </c>
      <c r="J10" s="359"/>
      <c r="K10" s="359"/>
      <c r="L10" s="359"/>
    </row>
    <row r="11" spans="4:12" ht="16.5" customHeight="1">
      <c r="D11" s="5"/>
      <c r="G11" s="2"/>
      <c r="H11" s="2"/>
      <c r="I11" s="359"/>
      <c r="J11" s="359"/>
      <c r="K11" s="359"/>
      <c r="L11" s="359"/>
    </row>
    <row r="12" spans="4:12" ht="16.5" customHeight="1">
      <c r="D12" s="5"/>
      <c r="G12" s="2"/>
      <c r="H12" s="2"/>
      <c r="I12" s="359"/>
      <c r="J12" s="359"/>
      <c r="K12" s="359"/>
      <c r="L12" s="359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281" t="s">
        <v>331</v>
      </c>
      <c r="E14" s="283"/>
      <c r="F14" s="283"/>
      <c r="G14" s="284"/>
      <c r="H14" s="284"/>
      <c r="I14" s="285"/>
      <c r="J14" s="285"/>
      <c r="K14" s="285"/>
      <c r="L14" s="4"/>
    </row>
    <row r="15" spans="4:12" ht="16.5" customHeight="1">
      <c r="D15" s="281" t="s">
        <v>332</v>
      </c>
      <c r="E15" s="283"/>
      <c r="F15" s="283"/>
      <c r="G15" s="284"/>
      <c r="H15" s="284"/>
      <c r="I15" s="285"/>
      <c r="J15" s="285"/>
      <c r="K15" s="285"/>
      <c r="L15" s="4"/>
    </row>
    <row r="16" spans="4:12" ht="16.5" customHeight="1">
      <c r="D16" s="281" t="s">
        <v>335</v>
      </c>
      <c r="E16" s="283"/>
      <c r="F16" s="283"/>
      <c r="G16" s="284"/>
      <c r="H16" s="284"/>
      <c r="I16" s="285"/>
      <c r="J16" s="285"/>
      <c r="K16" s="285"/>
      <c r="L16" s="4"/>
    </row>
    <row r="17" spans="4:12" ht="16.5" customHeight="1">
      <c r="D17" s="281" t="s">
        <v>336</v>
      </c>
      <c r="E17" s="283"/>
      <c r="F17" s="283"/>
      <c r="G17" s="284"/>
      <c r="H17" s="284"/>
      <c r="I17" s="285"/>
      <c r="J17" s="285"/>
      <c r="K17" s="285"/>
      <c r="L17" s="4"/>
    </row>
    <row r="18" ht="16.5" customHeight="1"/>
    <row r="19" spans="4:10" ht="16.5" customHeight="1">
      <c r="D19" s="354" t="s">
        <v>1</v>
      </c>
      <c r="E19" s="351">
        <v>275758</v>
      </c>
      <c r="F19" s="352"/>
      <c r="G19" s="362" t="s">
        <v>2</v>
      </c>
      <c r="H19" s="351">
        <v>106</v>
      </c>
      <c r="I19" s="352"/>
      <c r="J19" s="362" t="s">
        <v>3</v>
      </c>
    </row>
    <row r="20" spans="4:10" ht="16.5" customHeight="1">
      <c r="D20" s="353"/>
      <c r="E20" s="360"/>
      <c r="F20" s="361"/>
      <c r="G20" s="363"/>
      <c r="H20" s="360"/>
      <c r="I20" s="361"/>
      <c r="J20" s="363"/>
    </row>
    <row r="21" spans="4:10" ht="16.5" customHeight="1">
      <c r="D21" s="354" t="s">
        <v>4</v>
      </c>
      <c r="E21" s="351">
        <v>670075</v>
      </c>
      <c r="F21" s="352"/>
      <c r="G21" s="362" t="s">
        <v>5</v>
      </c>
      <c r="H21" s="351">
        <v>32</v>
      </c>
      <c r="I21" s="352"/>
      <c r="J21" s="362" t="s">
        <v>314</v>
      </c>
    </row>
    <row r="22" spans="4:10" ht="16.5" customHeight="1">
      <c r="D22" s="353"/>
      <c r="E22" s="360"/>
      <c r="F22" s="361"/>
      <c r="G22" s="363"/>
      <c r="H22" s="360"/>
      <c r="I22" s="361"/>
      <c r="J22" s="363"/>
    </row>
    <row r="23" spans="4:10" ht="16.5" customHeight="1">
      <c r="D23" s="354" t="s">
        <v>6</v>
      </c>
      <c r="E23" s="351">
        <v>339885</v>
      </c>
      <c r="F23" s="352"/>
      <c r="G23" s="362" t="s">
        <v>5</v>
      </c>
      <c r="H23" s="351">
        <v>16</v>
      </c>
      <c r="I23" s="352"/>
      <c r="J23" s="362" t="s">
        <v>314</v>
      </c>
    </row>
    <row r="24" spans="4:10" ht="16.5" customHeight="1">
      <c r="D24" s="353"/>
      <c r="E24" s="360"/>
      <c r="F24" s="361"/>
      <c r="G24" s="363"/>
      <c r="H24" s="360"/>
      <c r="I24" s="361"/>
      <c r="J24" s="363"/>
    </row>
    <row r="25" spans="4:10" ht="16.5" customHeight="1">
      <c r="D25" s="354" t="s">
        <v>7</v>
      </c>
      <c r="E25" s="351">
        <v>330190</v>
      </c>
      <c r="F25" s="352"/>
      <c r="G25" s="362" t="s">
        <v>5</v>
      </c>
      <c r="H25" s="351">
        <v>16</v>
      </c>
      <c r="I25" s="352"/>
      <c r="J25" s="362" t="s">
        <v>314</v>
      </c>
    </row>
    <row r="26" spans="4:10" ht="16.5" customHeight="1">
      <c r="D26" s="353"/>
      <c r="E26" s="360"/>
      <c r="F26" s="361"/>
      <c r="G26" s="363"/>
      <c r="H26" s="360"/>
      <c r="I26" s="361"/>
      <c r="J26" s="363"/>
    </row>
    <row r="27" ht="16.5" customHeight="1">
      <c r="J27" s="49" t="s">
        <v>315</v>
      </c>
    </row>
    <row r="28" ht="16.5" customHeight="1">
      <c r="J28" s="49"/>
    </row>
    <row r="29" spans="7:9" ht="16.5" customHeight="1">
      <c r="G29" s="6"/>
      <c r="H29" s="7"/>
      <c r="I29" s="4"/>
    </row>
    <row r="30" spans="7:9" ht="16.5" customHeight="1">
      <c r="G30" s="6"/>
      <c r="H30" s="7"/>
      <c r="I30" s="4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spans="3:12" ht="16.5" customHeight="1">
      <c r="C40" s="3" t="s">
        <v>8</v>
      </c>
      <c r="F40" s="3" t="s">
        <v>9</v>
      </c>
      <c r="H40" s="357" t="s">
        <v>10</v>
      </c>
      <c r="I40" s="357"/>
      <c r="K40" s="357" t="s">
        <v>11</v>
      </c>
      <c r="L40" s="357"/>
    </row>
    <row r="41" spans="3:12" ht="16.5" customHeight="1">
      <c r="C41" s="8" t="s">
        <v>309</v>
      </c>
      <c r="F41" s="4"/>
      <c r="H41" s="357" t="s">
        <v>320</v>
      </c>
      <c r="I41" s="357"/>
      <c r="K41" s="357" t="s">
        <v>321</v>
      </c>
      <c r="L41" s="357"/>
    </row>
    <row r="42" spans="3:12" ht="16.5" customHeight="1">
      <c r="C42" s="274" t="s">
        <v>310</v>
      </c>
      <c r="F42" s="3" t="s">
        <v>307</v>
      </c>
      <c r="H42" s="357" t="s">
        <v>311</v>
      </c>
      <c r="I42" s="357"/>
      <c r="K42" s="357" t="s">
        <v>322</v>
      </c>
      <c r="L42" s="357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spans="3:12" ht="16.5" customHeight="1">
      <c r="C53" s="3" t="s">
        <v>12</v>
      </c>
      <c r="F53" s="3" t="s">
        <v>13</v>
      </c>
      <c r="H53" s="357" t="s">
        <v>14</v>
      </c>
      <c r="I53" s="357"/>
      <c r="K53" s="357" t="s">
        <v>15</v>
      </c>
      <c r="L53" s="357"/>
    </row>
    <row r="54" spans="3:12" ht="16.5" customHeight="1">
      <c r="C54" s="275" t="s">
        <v>323</v>
      </c>
      <c r="F54" s="276" t="s">
        <v>325</v>
      </c>
      <c r="H54" s="357" t="s">
        <v>327</v>
      </c>
      <c r="I54" s="357"/>
      <c r="K54" s="357" t="s">
        <v>328</v>
      </c>
      <c r="L54" s="357"/>
    </row>
    <row r="55" spans="3:12" ht="16.5" customHeight="1">
      <c r="C55" s="3" t="s">
        <v>324</v>
      </c>
      <c r="F55" s="3" t="s">
        <v>326</v>
      </c>
      <c r="H55" s="357" t="s">
        <v>329</v>
      </c>
      <c r="I55" s="357"/>
      <c r="K55" s="357" t="s">
        <v>330</v>
      </c>
      <c r="L55" s="357"/>
    </row>
    <row r="56" spans="3:11" ht="16.5" customHeight="1">
      <c r="C56" s="3"/>
      <c r="E56" s="3"/>
      <c r="F56" s="3"/>
      <c r="H56" s="3"/>
      <c r="I56" s="3"/>
      <c r="K56" s="3"/>
    </row>
    <row r="57" spans="3:11" ht="16.5" customHeight="1">
      <c r="C57" s="3"/>
      <c r="E57" s="3"/>
      <c r="F57" s="47"/>
      <c r="H57" s="3"/>
      <c r="I57" s="3"/>
      <c r="K57" s="3"/>
    </row>
    <row r="58" spans="3:6" ht="16.5" customHeight="1">
      <c r="C58" s="3"/>
      <c r="E58" s="3"/>
      <c r="F58" s="3"/>
    </row>
    <row r="59" spans="3:6" ht="16.5" customHeight="1">
      <c r="C59" s="3"/>
      <c r="E59" s="3"/>
      <c r="F59" s="3"/>
    </row>
    <row r="60" ht="16.5" customHeight="1">
      <c r="J60" s="9" t="s">
        <v>16</v>
      </c>
    </row>
    <row r="61" ht="16.5" customHeight="1"/>
    <row r="62" ht="16.5" customHeight="1"/>
    <row r="63" ht="16.5" customHeight="1"/>
  </sheetData>
  <mergeCells count="34">
    <mergeCell ref="H54:I54"/>
    <mergeCell ref="K54:L54"/>
    <mergeCell ref="H55:I55"/>
    <mergeCell ref="K55:L55"/>
    <mergeCell ref="H42:I42"/>
    <mergeCell ref="K42:L42"/>
    <mergeCell ref="H53:I53"/>
    <mergeCell ref="K53:L53"/>
    <mergeCell ref="J25:J26"/>
    <mergeCell ref="H40:I40"/>
    <mergeCell ref="K40:L40"/>
    <mergeCell ref="H41:I41"/>
    <mergeCell ref="K41:L41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15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368" t="s">
        <v>51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ht="16.5" customHeight="1"/>
    <row r="6" ht="16.5" customHeight="1"/>
    <row r="7" ht="16.5" customHeight="1"/>
    <row r="8" spans="10:11" ht="16.5" customHeight="1" thickBot="1">
      <c r="J8" s="364" t="s">
        <v>316</v>
      </c>
      <c r="K8" s="364"/>
    </row>
    <row r="9" spans="3:11" ht="16.5" customHeight="1">
      <c r="C9" s="386" t="s">
        <v>17</v>
      </c>
      <c r="D9" s="387"/>
      <c r="E9" s="381" t="s">
        <v>18</v>
      </c>
      <c r="F9" s="383" t="s">
        <v>19</v>
      </c>
      <c r="G9" s="384"/>
      <c r="H9" s="385"/>
      <c r="I9" s="377" t="s">
        <v>198</v>
      </c>
      <c r="J9" s="377" t="s">
        <v>199</v>
      </c>
      <c r="K9" s="379" t="s">
        <v>200</v>
      </c>
    </row>
    <row r="10" spans="3:11" ht="16.5" customHeight="1" thickBot="1">
      <c r="C10" s="388"/>
      <c r="D10" s="389"/>
      <c r="E10" s="382"/>
      <c r="F10" s="10" t="s">
        <v>20</v>
      </c>
      <c r="G10" s="10" t="s">
        <v>21</v>
      </c>
      <c r="H10" s="10" t="s">
        <v>22</v>
      </c>
      <c r="I10" s="378"/>
      <c r="J10" s="378"/>
      <c r="K10" s="380"/>
    </row>
    <row r="11" spans="3:12" ht="16.5" customHeight="1" thickBot="1">
      <c r="C11" s="371" t="s">
        <v>23</v>
      </c>
      <c r="D11" s="372"/>
      <c r="E11" s="83">
        <f>SUM(E12:E30)</f>
        <v>275758</v>
      </c>
      <c r="F11" s="83">
        <f>SUM(F12:F30)</f>
        <v>670075</v>
      </c>
      <c r="G11" s="83">
        <f>SUM(G12:G30)</f>
        <v>339885</v>
      </c>
      <c r="H11" s="83">
        <f>SUM(H12:H30)</f>
        <v>330190</v>
      </c>
      <c r="I11" s="84">
        <v>-32</v>
      </c>
      <c r="J11" s="84">
        <f>F11/244.03</f>
        <v>2745.871409252961</v>
      </c>
      <c r="K11" s="85">
        <v>100</v>
      </c>
      <c r="L11" s="286"/>
    </row>
    <row r="12" spans="3:14" ht="16.5" customHeight="1">
      <c r="C12" s="373" t="s">
        <v>24</v>
      </c>
      <c r="D12" s="374"/>
      <c r="E12" s="86">
        <v>60158</v>
      </c>
      <c r="F12" s="87">
        <v>142773</v>
      </c>
      <c r="G12" s="87">
        <v>73308</v>
      </c>
      <c r="H12" s="87">
        <v>69465</v>
      </c>
      <c r="I12" s="87">
        <v>-35</v>
      </c>
      <c r="J12" s="87">
        <f>F12/15.52</f>
        <v>9199.291237113403</v>
      </c>
      <c r="K12" s="88">
        <f>F12/F11*100</f>
        <v>21.30701787113383</v>
      </c>
      <c r="L12" s="287"/>
      <c r="N12" s="1"/>
    </row>
    <row r="13" spans="3:14" ht="16.5" customHeight="1">
      <c r="C13" s="366" t="s">
        <v>25</v>
      </c>
      <c r="D13" s="367"/>
      <c r="E13" s="89">
        <v>29799</v>
      </c>
      <c r="F13" s="90">
        <v>70087</v>
      </c>
      <c r="G13" s="90">
        <v>36096</v>
      </c>
      <c r="H13" s="90">
        <v>33991</v>
      </c>
      <c r="I13" s="90">
        <v>3</v>
      </c>
      <c r="J13" s="90">
        <f>F13/7.75</f>
        <v>9043.483870967742</v>
      </c>
      <c r="K13" s="91">
        <f>F13/F11*100</f>
        <v>10.459575420661867</v>
      </c>
      <c r="L13" s="287"/>
      <c r="N13" s="1"/>
    </row>
    <row r="14" spans="3:14" ht="16.5" customHeight="1">
      <c r="C14" s="366" t="s">
        <v>26</v>
      </c>
      <c r="D14" s="367"/>
      <c r="E14" s="89">
        <v>24471</v>
      </c>
      <c r="F14" s="90">
        <v>56789</v>
      </c>
      <c r="G14" s="90">
        <v>29036</v>
      </c>
      <c r="H14" s="90">
        <v>27753</v>
      </c>
      <c r="I14" s="90">
        <v>-17</v>
      </c>
      <c r="J14" s="90">
        <f>F14/6.45</f>
        <v>8804.496124031008</v>
      </c>
      <c r="K14" s="91">
        <f>F14/F11*100</f>
        <v>8.475021452822446</v>
      </c>
      <c r="L14" s="287"/>
      <c r="N14" s="1"/>
    </row>
    <row r="15" spans="3:14" ht="16.5" customHeight="1">
      <c r="C15" s="366" t="s">
        <v>27</v>
      </c>
      <c r="D15" s="367"/>
      <c r="E15" s="89">
        <v>24475</v>
      </c>
      <c r="F15" s="90">
        <v>62212</v>
      </c>
      <c r="G15" s="90">
        <v>30945</v>
      </c>
      <c r="H15" s="90">
        <v>31267</v>
      </c>
      <c r="I15" s="90">
        <v>-1</v>
      </c>
      <c r="J15" s="90">
        <f>F15/8.03</f>
        <v>7747.447073474471</v>
      </c>
      <c r="K15" s="91">
        <f>F15/F11*100</f>
        <v>9.284333843226504</v>
      </c>
      <c r="L15" s="287"/>
      <c r="N15" s="1"/>
    </row>
    <row r="16" spans="3:14" ht="16.5" customHeight="1">
      <c r="C16" s="366" t="s">
        <v>28</v>
      </c>
      <c r="D16" s="367"/>
      <c r="E16" s="89">
        <v>31536</v>
      </c>
      <c r="F16" s="90">
        <v>68507</v>
      </c>
      <c r="G16" s="90">
        <v>34120</v>
      </c>
      <c r="H16" s="90">
        <v>34387</v>
      </c>
      <c r="I16" s="90">
        <v>-60</v>
      </c>
      <c r="J16" s="90">
        <f>F16/5.51</f>
        <v>12433.212341197823</v>
      </c>
      <c r="K16" s="91">
        <f>F16/F11*100</f>
        <v>10.223780920046263</v>
      </c>
      <c r="L16" s="287"/>
      <c r="N16" s="1"/>
    </row>
    <row r="17" spans="3:14" ht="16.5" customHeight="1">
      <c r="C17" s="366" t="s">
        <v>29</v>
      </c>
      <c r="D17" s="367"/>
      <c r="E17" s="89">
        <v>11338</v>
      </c>
      <c r="F17" s="90">
        <v>31795</v>
      </c>
      <c r="G17" s="90">
        <v>16220</v>
      </c>
      <c r="H17" s="90">
        <v>15575</v>
      </c>
      <c r="I17" s="90">
        <v>-11</v>
      </c>
      <c r="J17" s="90">
        <f>F17/7.62</f>
        <v>4172.572178477691</v>
      </c>
      <c r="K17" s="91">
        <v>4.8</v>
      </c>
      <c r="L17" s="287"/>
      <c r="N17" s="1"/>
    </row>
    <row r="18" spans="3:14" ht="16.5" customHeight="1">
      <c r="C18" s="366" t="s">
        <v>30</v>
      </c>
      <c r="D18" s="367"/>
      <c r="E18" s="89">
        <v>10451</v>
      </c>
      <c r="F18" s="90">
        <v>29781</v>
      </c>
      <c r="G18" s="90">
        <v>15289</v>
      </c>
      <c r="H18" s="90">
        <v>14492</v>
      </c>
      <c r="I18" s="90">
        <v>47</v>
      </c>
      <c r="J18" s="90">
        <f>F18/9.67</f>
        <v>3079.731127197518</v>
      </c>
      <c r="K18" s="91">
        <v>4.5</v>
      </c>
      <c r="L18" s="287"/>
      <c r="N18" s="1"/>
    </row>
    <row r="19" spans="3:14" ht="16.5" customHeight="1">
      <c r="C19" s="366" t="s">
        <v>31</v>
      </c>
      <c r="D19" s="367"/>
      <c r="E19" s="89">
        <v>11530</v>
      </c>
      <c r="F19" s="90">
        <v>31735</v>
      </c>
      <c r="G19" s="90">
        <v>16128</v>
      </c>
      <c r="H19" s="90">
        <v>15607</v>
      </c>
      <c r="I19" s="90">
        <v>60</v>
      </c>
      <c r="J19" s="90">
        <f>F19/5.2</f>
        <v>6102.884615384615</v>
      </c>
      <c r="K19" s="91">
        <f>F19/F11*100</f>
        <v>4.736037010782375</v>
      </c>
      <c r="L19" s="287"/>
      <c r="N19" s="1"/>
    </row>
    <row r="20" spans="3:14" ht="16.5" customHeight="1">
      <c r="C20" s="366" t="s">
        <v>32</v>
      </c>
      <c r="D20" s="367"/>
      <c r="E20" s="89">
        <v>6081</v>
      </c>
      <c r="F20" s="90">
        <v>17511</v>
      </c>
      <c r="G20" s="90">
        <v>8639</v>
      </c>
      <c r="H20" s="90">
        <v>8872</v>
      </c>
      <c r="I20" s="90">
        <v>14</v>
      </c>
      <c r="J20" s="90">
        <f>F20/8.29</f>
        <v>2112.3039806996385</v>
      </c>
      <c r="K20" s="91">
        <f>F20/F11*100</f>
        <v>2.6132895571391264</v>
      </c>
      <c r="L20" s="287"/>
      <c r="N20" s="1"/>
    </row>
    <row r="21" spans="3:14" ht="16.5" customHeight="1">
      <c r="C21" s="366" t="s">
        <v>33</v>
      </c>
      <c r="D21" s="367"/>
      <c r="E21" s="89">
        <v>4389</v>
      </c>
      <c r="F21" s="90">
        <v>12755</v>
      </c>
      <c r="G21" s="90">
        <v>6453</v>
      </c>
      <c r="H21" s="90">
        <v>6302</v>
      </c>
      <c r="I21" s="90">
        <v>-8</v>
      </c>
      <c r="J21" s="90">
        <f>F21/6.67</f>
        <v>1912.2938530734632</v>
      </c>
      <c r="K21" s="91">
        <f>F21/F11*100</f>
        <v>1.9035182628810206</v>
      </c>
      <c r="L21" s="287"/>
      <c r="N21" s="1"/>
    </row>
    <row r="22" spans="3:14" ht="16.5" customHeight="1">
      <c r="C22" s="366" t="s">
        <v>34</v>
      </c>
      <c r="D22" s="367"/>
      <c r="E22" s="89">
        <v>19578</v>
      </c>
      <c r="F22" s="90">
        <v>44489</v>
      </c>
      <c r="G22" s="90">
        <v>22315</v>
      </c>
      <c r="H22" s="90">
        <v>22174</v>
      </c>
      <c r="I22" s="90">
        <v>35</v>
      </c>
      <c r="J22" s="90">
        <f>F22/5.46</f>
        <v>8148.168498168498</v>
      </c>
      <c r="K22" s="91">
        <f>F22/F11*100</f>
        <v>6.6394060366376895</v>
      </c>
      <c r="L22" s="287"/>
      <c r="N22" s="1"/>
    </row>
    <row r="23" spans="3:14" ht="16.5" customHeight="1">
      <c r="C23" s="366" t="s">
        <v>35</v>
      </c>
      <c r="D23" s="367"/>
      <c r="E23" s="89">
        <v>9187</v>
      </c>
      <c r="F23" s="90">
        <v>21222</v>
      </c>
      <c r="G23" s="90">
        <v>10494</v>
      </c>
      <c r="H23" s="90">
        <v>10728</v>
      </c>
      <c r="I23" s="90">
        <v>9</v>
      </c>
      <c r="J23" s="90">
        <f>F23/1.25</f>
        <v>16977.6</v>
      </c>
      <c r="K23" s="91">
        <f>F23/F11*100</f>
        <v>3.1671081595343806</v>
      </c>
      <c r="L23" s="287"/>
      <c r="N23" s="1"/>
    </row>
    <row r="24" spans="3:14" ht="16.5" customHeight="1">
      <c r="C24" s="369" t="s">
        <v>36</v>
      </c>
      <c r="D24" s="370"/>
      <c r="E24" s="92">
        <v>19128</v>
      </c>
      <c r="F24" s="93">
        <v>41806</v>
      </c>
      <c r="G24" s="93">
        <v>21277</v>
      </c>
      <c r="H24" s="93">
        <v>20529</v>
      </c>
      <c r="I24" s="93">
        <v>-34</v>
      </c>
      <c r="J24" s="93">
        <f>F24/2.98</f>
        <v>14028.859060402685</v>
      </c>
      <c r="K24" s="94">
        <f>F24/F11*100</f>
        <v>6.2390030966682835</v>
      </c>
      <c r="L24" s="287"/>
      <c r="N24" s="1"/>
    </row>
    <row r="25" spans="3:14" ht="16.5" customHeight="1">
      <c r="C25" s="366" t="s">
        <v>262</v>
      </c>
      <c r="D25" s="367"/>
      <c r="E25" s="89">
        <v>5027</v>
      </c>
      <c r="F25" s="90">
        <v>14198</v>
      </c>
      <c r="G25" s="90">
        <v>7088</v>
      </c>
      <c r="H25" s="90">
        <v>7110</v>
      </c>
      <c r="I25" s="90">
        <v>-21</v>
      </c>
      <c r="J25" s="90">
        <f>F25/12.17</f>
        <v>1166.6392769104355</v>
      </c>
      <c r="K25" s="91">
        <f>F25/F11*100</f>
        <v>2.118867290974891</v>
      </c>
      <c r="L25" s="287"/>
      <c r="N25" s="1"/>
    </row>
    <row r="26" spans="3:14" ht="16.5" customHeight="1">
      <c r="C26" s="366" t="s">
        <v>265</v>
      </c>
      <c r="D26" s="367"/>
      <c r="E26" s="89">
        <v>3240</v>
      </c>
      <c r="F26" s="90">
        <v>9659</v>
      </c>
      <c r="G26" s="90">
        <v>4859</v>
      </c>
      <c r="H26" s="90">
        <v>4800</v>
      </c>
      <c r="I26" s="90">
        <v>-5</v>
      </c>
      <c r="J26" s="90">
        <f>F26/21.81</f>
        <v>442.8702430077946</v>
      </c>
      <c r="K26" s="91">
        <f>F26/F11*100</f>
        <v>1.4414804312950042</v>
      </c>
      <c r="L26" s="287"/>
      <c r="N26" s="1"/>
    </row>
    <row r="27" spans="3:14" ht="16.5" customHeight="1">
      <c r="C27" s="366" t="s">
        <v>266</v>
      </c>
      <c r="D27" s="367"/>
      <c r="E27" s="89">
        <v>646</v>
      </c>
      <c r="F27" s="90">
        <v>1984</v>
      </c>
      <c r="G27" s="90">
        <v>995</v>
      </c>
      <c r="H27" s="90">
        <v>989</v>
      </c>
      <c r="I27" s="90">
        <v>-2</v>
      </c>
      <c r="J27" s="90">
        <f>F27/40.66</f>
        <v>48.79488440727989</v>
      </c>
      <c r="K27" s="91">
        <f>F27/F11*100</f>
        <v>0.2960862590008581</v>
      </c>
      <c r="L27" s="287"/>
      <c r="N27" s="1"/>
    </row>
    <row r="28" spans="3:14" ht="16.5" customHeight="1">
      <c r="C28" s="366" t="s">
        <v>263</v>
      </c>
      <c r="D28" s="367"/>
      <c r="E28" s="89">
        <v>614</v>
      </c>
      <c r="F28" s="90">
        <v>1874</v>
      </c>
      <c r="G28" s="90">
        <v>969</v>
      </c>
      <c r="H28" s="90">
        <v>905</v>
      </c>
      <c r="I28" s="90">
        <v>-8</v>
      </c>
      <c r="J28" s="90">
        <f>F28/11.15</f>
        <v>168.07174887892376</v>
      </c>
      <c r="K28" s="91">
        <f>F28/F11*100</f>
        <v>0.27967018617318956</v>
      </c>
      <c r="L28" s="287"/>
      <c r="N28" s="1"/>
    </row>
    <row r="29" spans="3:14" ht="16.5" customHeight="1">
      <c r="C29" s="366" t="s">
        <v>296</v>
      </c>
      <c r="D29" s="367"/>
      <c r="E29" s="89">
        <v>233</v>
      </c>
      <c r="F29" s="90">
        <v>638</v>
      </c>
      <c r="G29" s="90">
        <v>319</v>
      </c>
      <c r="H29" s="90">
        <v>319</v>
      </c>
      <c r="I29" s="90">
        <v>-1</v>
      </c>
      <c r="J29" s="90">
        <f>F29/36.25</f>
        <v>17.6</v>
      </c>
      <c r="K29" s="91">
        <f>F29/F11*100</f>
        <v>0.09521322240047757</v>
      </c>
      <c r="L29" s="287"/>
      <c r="N29" s="1"/>
    </row>
    <row r="30" spans="3:14" ht="16.5" customHeight="1" thickBot="1">
      <c r="C30" s="425" t="s">
        <v>264</v>
      </c>
      <c r="D30" s="426"/>
      <c r="E30" s="95">
        <v>3877</v>
      </c>
      <c r="F30" s="96">
        <v>10260</v>
      </c>
      <c r="G30" s="96">
        <v>5335</v>
      </c>
      <c r="H30" s="96">
        <v>4925</v>
      </c>
      <c r="I30" s="96">
        <v>3</v>
      </c>
      <c r="J30" s="96">
        <f>F30/31.59</f>
        <v>324.78632478632477</v>
      </c>
      <c r="K30" s="97">
        <f>F30/F11*100</f>
        <v>1.5311718837443569</v>
      </c>
      <c r="L30" s="287"/>
      <c r="N30" s="1"/>
    </row>
    <row r="31" spans="4:14" ht="16.5" customHeight="1">
      <c r="D31" s="44" t="s">
        <v>267</v>
      </c>
      <c r="K31" s="280"/>
      <c r="L31" s="287"/>
      <c r="N31" s="1"/>
    </row>
    <row r="32" ht="16.5" customHeight="1">
      <c r="D32" s="44" t="s">
        <v>333</v>
      </c>
    </row>
    <row r="33" ht="16.5" customHeight="1">
      <c r="D33" s="44" t="s">
        <v>268</v>
      </c>
    </row>
    <row r="34" ht="16.5" customHeight="1">
      <c r="D34" s="44"/>
    </row>
    <row r="35" ht="16.5" customHeight="1"/>
    <row r="36" spans="2:12" ht="20.25" customHeight="1">
      <c r="B36" s="368" t="s">
        <v>52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</row>
    <row r="37" ht="16.5" customHeight="1"/>
    <row r="38" spans="2:12" ht="16.5" customHeight="1">
      <c r="B38" s="52"/>
      <c r="C38" s="51"/>
      <c r="D38" s="51"/>
      <c r="E38" s="51"/>
      <c r="F38" s="51"/>
      <c r="G38" s="52"/>
      <c r="H38" s="51"/>
      <c r="I38" s="51"/>
      <c r="J38" s="365" t="s">
        <v>317</v>
      </c>
      <c r="K38" s="365"/>
      <c r="L38" s="52"/>
    </row>
    <row r="39" spans="2:12" ht="16.5" customHeight="1">
      <c r="B39" s="53"/>
      <c r="C39" s="289" t="s">
        <v>37</v>
      </c>
      <c r="D39" s="289" t="s">
        <v>38</v>
      </c>
      <c r="E39" s="289" t="s">
        <v>39</v>
      </c>
      <c r="F39" s="289" t="s">
        <v>40</v>
      </c>
      <c r="G39" s="290"/>
      <c r="H39" s="289" t="s">
        <v>37</v>
      </c>
      <c r="I39" s="289" t="s">
        <v>38</v>
      </c>
      <c r="J39" s="289" t="s">
        <v>39</v>
      </c>
      <c r="K39" s="289" t="s">
        <v>40</v>
      </c>
      <c r="L39" s="54"/>
    </row>
    <row r="40" spans="2:12" ht="16.5" customHeight="1">
      <c r="B40" s="53"/>
      <c r="C40" s="289">
        <v>1</v>
      </c>
      <c r="D40" s="291" t="s">
        <v>270</v>
      </c>
      <c r="E40" s="50">
        <v>8568027</v>
      </c>
      <c r="F40" s="292" t="s">
        <v>41</v>
      </c>
      <c r="G40" s="290"/>
      <c r="H40" s="289">
        <v>16</v>
      </c>
      <c r="I40" s="293" t="s">
        <v>285</v>
      </c>
      <c r="J40" s="81">
        <v>812631</v>
      </c>
      <c r="K40" s="294" t="s">
        <v>41</v>
      </c>
      <c r="L40" s="54"/>
    </row>
    <row r="41" spans="2:12" ht="16.5" customHeight="1">
      <c r="B41" s="53"/>
      <c r="C41" s="289">
        <v>2</v>
      </c>
      <c r="D41" s="291" t="s">
        <v>271</v>
      </c>
      <c r="E41" s="50">
        <v>3602758</v>
      </c>
      <c r="F41" s="295" t="s">
        <v>42</v>
      </c>
      <c r="G41" s="290"/>
      <c r="H41" s="289">
        <v>17</v>
      </c>
      <c r="I41" s="293" t="s">
        <v>286</v>
      </c>
      <c r="J41" s="81">
        <v>807073</v>
      </c>
      <c r="K41" s="295" t="s">
        <v>42</v>
      </c>
      <c r="L41" s="54"/>
    </row>
    <row r="42" spans="2:12" ht="16.5" customHeight="1">
      <c r="B42" s="53"/>
      <c r="C42" s="289">
        <v>3</v>
      </c>
      <c r="D42" s="291" t="s">
        <v>272</v>
      </c>
      <c r="E42" s="50">
        <v>2635420</v>
      </c>
      <c r="F42" s="295" t="s">
        <v>42</v>
      </c>
      <c r="G42" s="290"/>
      <c r="H42" s="296">
        <v>18</v>
      </c>
      <c r="I42" s="293" t="s">
        <v>287</v>
      </c>
      <c r="J42" s="81">
        <v>712170</v>
      </c>
      <c r="K42" s="297" t="s">
        <v>42</v>
      </c>
      <c r="L42" s="54"/>
    </row>
    <row r="43" spans="2:12" ht="16.5" customHeight="1">
      <c r="B43" s="53"/>
      <c r="C43" s="289">
        <v>4</v>
      </c>
      <c r="D43" s="291" t="s">
        <v>273</v>
      </c>
      <c r="E43" s="50">
        <v>2223148</v>
      </c>
      <c r="F43" s="295" t="s">
        <v>42</v>
      </c>
      <c r="G43" s="290"/>
      <c r="H43" s="296">
        <v>19</v>
      </c>
      <c r="I43" s="293" t="s">
        <v>288</v>
      </c>
      <c r="J43" s="81">
        <v>676490</v>
      </c>
      <c r="K43" s="298" t="s">
        <v>42</v>
      </c>
      <c r="L43" s="54"/>
    </row>
    <row r="44" spans="2:12" ht="16.5" customHeight="1" thickBot="1">
      <c r="B44" s="53"/>
      <c r="C44" s="289">
        <v>5</v>
      </c>
      <c r="D44" s="291" t="s">
        <v>274</v>
      </c>
      <c r="E44" s="50">
        <v>1888687</v>
      </c>
      <c r="F44" s="295" t="s">
        <v>42</v>
      </c>
      <c r="G44" s="290"/>
      <c r="H44" s="299">
        <v>20</v>
      </c>
      <c r="I44" s="293" t="s">
        <v>302</v>
      </c>
      <c r="J44" s="81">
        <v>670097</v>
      </c>
      <c r="K44" s="298" t="s">
        <v>42</v>
      </c>
      <c r="L44" s="54"/>
    </row>
    <row r="45" spans="2:12" ht="16.5" customHeight="1" thickBot="1">
      <c r="B45" s="53"/>
      <c r="C45" s="289">
        <v>6</v>
      </c>
      <c r="D45" s="291" t="s">
        <v>275</v>
      </c>
      <c r="E45" s="50">
        <v>1528687</v>
      </c>
      <c r="F45" s="295" t="s">
        <v>42</v>
      </c>
      <c r="G45" s="290"/>
      <c r="H45" s="300">
        <v>21</v>
      </c>
      <c r="I45" s="301" t="s">
        <v>303</v>
      </c>
      <c r="J45" s="82">
        <v>669952</v>
      </c>
      <c r="K45" s="302" t="s">
        <v>42</v>
      </c>
      <c r="L45" s="54"/>
    </row>
    <row r="46" spans="2:12" ht="16.5" customHeight="1">
      <c r="B46" s="53"/>
      <c r="C46" s="289">
        <v>7</v>
      </c>
      <c r="D46" s="291" t="s">
        <v>276</v>
      </c>
      <c r="E46" s="50">
        <v>1472511</v>
      </c>
      <c r="F46" s="295" t="s">
        <v>42</v>
      </c>
      <c r="G46" s="290"/>
      <c r="H46" s="288">
        <v>22</v>
      </c>
      <c r="I46" s="303" t="s">
        <v>289</v>
      </c>
      <c r="J46" s="304">
        <v>604480</v>
      </c>
      <c r="K46" s="305" t="s">
        <v>42</v>
      </c>
      <c r="L46" s="54"/>
    </row>
    <row r="47" spans="2:12" ht="16.5" customHeight="1">
      <c r="B47" s="53"/>
      <c r="C47" s="289">
        <v>8</v>
      </c>
      <c r="D47" s="291" t="s">
        <v>277</v>
      </c>
      <c r="E47" s="50">
        <v>1414417</v>
      </c>
      <c r="F47" s="295" t="s">
        <v>42</v>
      </c>
      <c r="G47" s="290"/>
      <c r="H47" s="289">
        <v>23</v>
      </c>
      <c r="I47" s="291" t="s">
        <v>290</v>
      </c>
      <c r="J47" s="50">
        <v>574985</v>
      </c>
      <c r="K47" s="295" t="s">
        <v>42</v>
      </c>
      <c r="L47" s="54"/>
    </row>
    <row r="48" spans="2:12" ht="16.5" customHeight="1">
      <c r="B48" s="53"/>
      <c r="C48" s="289">
        <v>9</v>
      </c>
      <c r="D48" s="291" t="s">
        <v>278</v>
      </c>
      <c r="E48" s="50">
        <v>1342262</v>
      </c>
      <c r="F48" s="295" t="s">
        <v>42</v>
      </c>
      <c r="G48" s="290"/>
      <c r="H48" s="289">
        <v>24</v>
      </c>
      <c r="I48" s="291" t="s">
        <v>291</v>
      </c>
      <c r="J48" s="50">
        <v>563077</v>
      </c>
      <c r="K48" s="295" t="s">
        <v>42</v>
      </c>
      <c r="L48" s="54"/>
    </row>
    <row r="49" spans="2:12" ht="16.5" customHeight="1">
      <c r="B49" s="53"/>
      <c r="C49" s="289">
        <v>10</v>
      </c>
      <c r="D49" s="306" t="s">
        <v>279</v>
      </c>
      <c r="E49" s="50">
        <v>1182744</v>
      </c>
      <c r="F49" s="295" t="s">
        <v>42</v>
      </c>
      <c r="G49" s="290"/>
      <c r="H49" s="289">
        <v>25</v>
      </c>
      <c r="I49" s="291" t="s">
        <v>304</v>
      </c>
      <c r="J49" s="50">
        <v>536067</v>
      </c>
      <c r="K49" s="295" t="s">
        <v>42</v>
      </c>
      <c r="L49" s="54"/>
    </row>
    <row r="50" spans="2:12" ht="16.5" customHeight="1">
      <c r="B50" s="53"/>
      <c r="C50" s="289">
        <v>11</v>
      </c>
      <c r="D50" s="291" t="s">
        <v>280</v>
      </c>
      <c r="E50" s="50">
        <v>1157846</v>
      </c>
      <c r="F50" s="295" t="s">
        <v>42</v>
      </c>
      <c r="G50" s="290"/>
      <c r="H50" s="289">
        <v>26</v>
      </c>
      <c r="I50" s="291" t="s">
        <v>305</v>
      </c>
      <c r="J50" s="50">
        <v>515060</v>
      </c>
      <c r="K50" s="295" t="s">
        <v>42</v>
      </c>
      <c r="L50" s="54"/>
    </row>
    <row r="51" spans="2:12" ht="16.5" customHeight="1">
      <c r="B51" s="53"/>
      <c r="C51" s="289">
        <v>12</v>
      </c>
      <c r="D51" s="291" t="s">
        <v>281</v>
      </c>
      <c r="E51" s="50">
        <v>1027329</v>
      </c>
      <c r="F51" s="295" t="s">
        <v>42</v>
      </c>
      <c r="G51" s="290"/>
      <c r="H51" s="289">
        <v>27</v>
      </c>
      <c r="I51" s="291" t="s">
        <v>306</v>
      </c>
      <c r="J51" s="50">
        <v>512187</v>
      </c>
      <c r="K51" s="295" t="s">
        <v>42</v>
      </c>
      <c r="L51" s="54"/>
    </row>
    <row r="52" spans="2:12" ht="16.5" customHeight="1">
      <c r="B52" s="53"/>
      <c r="C52" s="289">
        <v>13</v>
      </c>
      <c r="D52" s="291" t="s">
        <v>282</v>
      </c>
      <c r="E52" s="50">
        <v>990585</v>
      </c>
      <c r="F52" s="295" t="s">
        <v>42</v>
      </c>
      <c r="G52" s="290"/>
      <c r="H52" s="289">
        <v>28</v>
      </c>
      <c r="I52" s="291" t="s">
        <v>292</v>
      </c>
      <c r="J52" s="50">
        <v>486062</v>
      </c>
      <c r="K52" s="295" t="s">
        <v>42</v>
      </c>
      <c r="L52" s="54"/>
    </row>
    <row r="53" spans="2:12" ht="16.5" customHeight="1">
      <c r="B53" s="53"/>
      <c r="C53" s="289">
        <v>14</v>
      </c>
      <c r="D53" s="291" t="s">
        <v>283</v>
      </c>
      <c r="E53" s="50">
        <v>930388</v>
      </c>
      <c r="F53" s="295" t="s">
        <v>42</v>
      </c>
      <c r="G53" s="290"/>
      <c r="H53" s="289">
        <v>29</v>
      </c>
      <c r="I53" s="291" t="s">
        <v>293</v>
      </c>
      <c r="J53" s="50">
        <v>474934</v>
      </c>
      <c r="K53" s="295" t="s">
        <v>42</v>
      </c>
      <c r="L53" s="54"/>
    </row>
    <row r="54" spans="2:12" ht="16.5" customHeight="1">
      <c r="B54" s="53"/>
      <c r="C54" s="289">
        <v>15</v>
      </c>
      <c r="D54" s="291" t="s">
        <v>284</v>
      </c>
      <c r="E54" s="50">
        <v>832142</v>
      </c>
      <c r="F54" s="295" t="s">
        <v>42</v>
      </c>
      <c r="G54" s="290"/>
      <c r="H54" s="289">
        <v>30</v>
      </c>
      <c r="I54" s="291" t="s">
        <v>312</v>
      </c>
      <c r="J54" s="50">
        <v>471572</v>
      </c>
      <c r="K54" s="295" t="s">
        <v>42</v>
      </c>
      <c r="L54" s="54"/>
    </row>
    <row r="55" spans="2:12" ht="16.5" customHeight="1">
      <c r="B55" s="54"/>
      <c r="C55" s="307"/>
      <c r="D55" s="307"/>
      <c r="E55" s="307"/>
      <c r="F55" s="307"/>
      <c r="G55" s="308"/>
      <c r="H55" s="307"/>
      <c r="I55" s="307"/>
      <c r="J55" s="307"/>
      <c r="K55" s="307"/>
      <c r="L55" s="52"/>
    </row>
    <row r="56" spans="3:11" ht="16.5" customHeight="1">
      <c r="C56" s="1"/>
      <c r="D56" s="48" t="s">
        <v>334</v>
      </c>
      <c r="E56" s="1"/>
      <c r="F56" s="1"/>
      <c r="G56" s="1"/>
      <c r="H56" s="1"/>
      <c r="I56" s="1"/>
      <c r="J56" s="1"/>
      <c r="K56" s="1"/>
    </row>
    <row r="57" ht="16.5" customHeight="1"/>
    <row r="58" ht="16.5" customHeight="1"/>
    <row r="59" ht="16.5" customHeight="1"/>
    <row r="60" ht="16.5" customHeight="1"/>
    <row r="61" spans="2:12" ht="21" customHeight="1">
      <c r="B61" s="368" t="s">
        <v>53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</row>
    <row r="62" ht="16.5" customHeight="1"/>
    <row r="63" ht="16.5" customHeight="1"/>
    <row r="64" spans="1:13" ht="16.5" customHeight="1" thickBo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17" t="s">
        <v>318</v>
      </c>
      <c r="L64" s="417"/>
      <c r="M64" s="55"/>
    </row>
    <row r="65" spans="1:13" ht="16.5" customHeight="1">
      <c r="A65" s="53"/>
      <c r="B65" s="403" t="s">
        <v>17</v>
      </c>
      <c r="C65" s="412" t="s">
        <v>54</v>
      </c>
      <c r="D65" s="309"/>
      <c r="E65" s="309" t="s">
        <v>55</v>
      </c>
      <c r="F65" s="309"/>
      <c r="G65" s="394" t="s">
        <v>43</v>
      </c>
      <c r="H65" s="395"/>
      <c r="I65" s="395"/>
      <c r="J65" s="395"/>
      <c r="K65" s="396"/>
      <c r="L65" s="375" t="s">
        <v>205</v>
      </c>
      <c r="M65" s="54"/>
    </row>
    <row r="66" spans="1:13" ht="16.5" customHeight="1">
      <c r="A66" s="53"/>
      <c r="B66" s="404"/>
      <c r="C66" s="413"/>
      <c r="D66" s="397" t="s">
        <v>44</v>
      </c>
      <c r="E66" s="310" t="s">
        <v>45</v>
      </c>
      <c r="F66" s="310" t="s">
        <v>46</v>
      </c>
      <c r="G66" s="397" t="s">
        <v>44</v>
      </c>
      <c r="H66" s="390" t="s">
        <v>45</v>
      </c>
      <c r="I66" s="391"/>
      <c r="J66" s="390" t="s">
        <v>46</v>
      </c>
      <c r="K66" s="391"/>
      <c r="L66" s="376"/>
      <c r="M66" s="54"/>
    </row>
    <row r="67" spans="1:13" ht="16.5" customHeight="1">
      <c r="A67" s="53"/>
      <c r="B67" s="404"/>
      <c r="C67" s="413"/>
      <c r="D67" s="398"/>
      <c r="E67" s="392" t="s">
        <v>47</v>
      </c>
      <c r="F67" s="392" t="s">
        <v>48</v>
      </c>
      <c r="G67" s="398"/>
      <c r="H67" s="392" t="s">
        <v>49</v>
      </c>
      <c r="I67" s="311" t="s">
        <v>202</v>
      </c>
      <c r="J67" s="392" t="s">
        <v>50</v>
      </c>
      <c r="K67" s="312" t="s">
        <v>203</v>
      </c>
      <c r="L67" s="376"/>
      <c r="M67" s="54"/>
    </row>
    <row r="68" spans="1:13" ht="16.5" customHeight="1" thickBot="1">
      <c r="A68" s="53"/>
      <c r="B68" s="404"/>
      <c r="C68" s="413"/>
      <c r="D68" s="399"/>
      <c r="E68" s="411"/>
      <c r="F68" s="411"/>
      <c r="G68" s="399"/>
      <c r="H68" s="393"/>
      <c r="I68" s="313" t="s">
        <v>204</v>
      </c>
      <c r="J68" s="393"/>
      <c r="K68" s="314" t="s">
        <v>201</v>
      </c>
      <c r="L68" s="315" t="s">
        <v>206</v>
      </c>
      <c r="M68" s="54"/>
    </row>
    <row r="69" spans="1:13" ht="16.5" customHeight="1" thickBot="1">
      <c r="A69" s="53"/>
      <c r="B69" s="316" t="s">
        <v>23</v>
      </c>
      <c r="C69" s="83">
        <v>-32</v>
      </c>
      <c r="D69" s="84">
        <v>169</v>
      </c>
      <c r="E69" s="84">
        <v>508</v>
      </c>
      <c r="F69" s="84">
        <v>339</v>
      </c>
      <c r="G69" s="84">
        <v>-201</v>
      </c>
      <c r="H69" s="84">
        <v>2005</v>
      </c>
      <c r="I69" s="84">
        <v>1139</v>
      </c>
      <c r="J69" s="84">
        <v>2206</v>
      </c>
      <c r="K69" s="84">
        <v>1139</v>
      </c>
      <c r="L69" s="317">
        <v>0</v>
      </c>
      <c r="M69" s="54"/>
    </row>
    <row r="70" spans="1:13" ht="16.5" customHeight="1">
      <c r="A70" s="53"/>
      <c r="B70" s="318" t="s">
        <v>56</v>
      </c>
      <c r="C70" s="86">
        <v>-35</v>
      </c>
      <c r="D70" s="87">
        <v>51</v>
      </c>
      <c r="E70" s="87">
        <v>116</v>
      </c>
      <c r="F70" s="87">
        <v>65</v>
      </c>
      <c r="G70" s="87">
        <v>-86</v>
      </c>
      <c r="H70" s="87">
        <v>410</v>
      </c>
      <c r="I70" s="87">
        <v>221</v>
      </c>
      <c r="J70" s="87">
        <v>469</v>
      </c>
      <c r="K70" s="87">
        <v>248</v>
      </c>
      <c r="L70" s="319">
        <v>-0.02</v>
      </c>
      <c r="M70" s="54"/>
    </row>
    <row r="71" spans="1:13" ht="16.5" customHeight="1">
      <c r="A71" s="53"/>
      <c r="B71" s="320" t="s">
        <v>57</v>
      </c>
      <c r="C71" s="89">
        <v>3</v>
      </c>
      <c r="D71" s="90">
        <v>28</v>
      </c>
      <c r="E71" s="90">
        <v>59</v>
      </c>
      <c r="F71" s="90">
        <v>31</v>
      </c>
      <c r="G71" s="90">
        <v>-25</v>
      </c>
      <c r="H71" s="90">
        <v>221</v>
      </c>
      <c r="I71" s="90">
        <v>90</v>
      </c>
      <c r="J71" s="90">
        <v>221</v>
      </c>
      <c r="K71" s="90">
        <v>115</v>
      </c>
      <c r="L71" s="321">
        <v>0</v>
      </c>
      <c r="M71" s="54"/>
    </row>
    <row r="72" spans="1:13" ht="16.5" customHeight="1">
      <c r="A72" s="53"/>
      <c r="B72" s="320" t="s">
        <v>26</v>
      </c>
      <c r="C72" s="89">
        <v>-17</v>
      </c>
      <c r="D72" s="90">
        <v>7</v>
      </c>
      <c r="E72" s="90">
        <v>34</v>
      </c>
      <c r="F72" s="90">
        <v>27</v>
      </c>
      <c r="G72" s="90">
        <v>-24</v>
      </c>
      <c r="H72" s="90">
        <v>169</v>
      </c>
      <c r="I72" s="90">
        <v>105</v>
      </c>
      <c r="J72" s="90">
        <v>208</v>
      </c>
      <c r="K72" s="90">
        <v>90</v>
      </c>
      <c r="L72" s="321">
        <v>-0.03</v>
      </c>
      <c r="M72" s="54"/>
    </row>
    <row r="73" spans="1:13" ht="16.5" customHeight="1">
      <c r="A73" s="53"/>
      <c r="B73" s="320" t="s">
        <v>27</v>
      </c>
      <c r="C73" s="89">
        <v>-1</v>
      </c>
      <c r="D73" s="90">
        <v>23</v>
      </c>
      <c r="E73" s="90">
        <v>51</v>
      </c>
      <c r="F73" s="90">
        <v>28</v>
      </c>
      <c r="G73" s="90">
        <v>-24</v>
      </c>
      <c r="H73" s="90">
        <v>190</v>
      </c>
      <c r="I73" s="90">
        <v>87</v>
      </c>
      <c r="J73" s="90">
        <v>218</v>
      </c>
      <c r="K73" s="90">
        <v>83</v>
      </c>
      <c r="L73" s="321">
        <v>0</v>
      </c>
      <c r="M73" s="54"/>
    </row>
    <row r="74" spans="1:13" ht="16.5" customHeight="1">
      <c r="A74" s="53"/>
      <c r="B74" s="320" t="s">
        <v>28</v>
      </c>
      <c r="C74" s="89">
        <v>-60</v>
      </c>
      <c r="D74" s="90">
        <v>41</v>
      </c>
      <c r="E74" s="90">
        <v>64</v>
      </c>
      <c r="F74" s="90">
        <v>23</v>
      </c>
      <c r="G74" s="90">
        <v>-101</v>
      </c>
      <c r="H74" s="90">
        <v>248</v>
      </c>
      <c r="I74" s="90">
        <v>80</v>
      </c>
      <c r="J74" s="90">
        <v>313</v>
      </c>
      <c r="K74" s="90">
        <v>116</v>
      </c>
      <c r="L74" s="321">
        <v>-0.09</v>
      </c>
      <c r="M74" s="54"/>
    </row>
    <row r="75" spans="1:13" ht="16.5" customHeight="1">
      <c r="A75" s="53"/>
      <c r="B75" s="320" t="s">
        <v>58</v>
      </c>
      <c r="C75" s="89">
        <v>-11</v>
      </c>
      <c r="D75" s="90">
        <v>8</v>
      </c>
      <c r="E75" s="90">
        <v>23</v>
      </c>
      <c r="F75" s="90">
        <v>15</v>
      </c>
      <c r="G75" s="90">
        <v>-19</v>
      </c>
      <c r="H75" s="90">
        <v>62</v>
      </c>
      <c r="I75" s="90">
        <v>71</v>
      </c>
      <c r="J75" s="90">
        <v>68</v>
      </c>
      <c r="K75" s="90">
        <v>84</v>
      </c>
      <c r="L75" s="321">
        <v>-0.03</v>
      </c>
      <c r="M75" s="54"/>
    </row>
    <row r="76" spans="1:13" ht="16.5" customHeight="1">
      <c r="A76" s="53"/>
      <c r="B76" s="320" t="s">
        <v>59</v>
      </c>
      <c r="C76" s="89">
        <v>47</v>
      </c>
      <c r="D76" s="90">
        <v>3</v>
      </c>
      <c r="E76" s="90">
        <v>27</v>
      </c>
      <c r="F76" s="90">
        <v>24</v>
      </c>
      <c r="G76" s="90">
        <v>44</v>
      </c>
      <c r="H76" s="90">
        <v>62</v>
      </c>
      <c r="I76" s="90">
        <v>97</v>
      </c>
      <c r="J76" s="90">
        <v>64</v>
      </c>
      <c r="K76" s="90">
        <v>51</v>
      </c>
      <c r="L76" s="321">
        <v>0.16</v>
      </c>
      <c r="M76" s="54"/>
    </row>
    <row r="77" spans="1:13" ht="16.5" customHeight="1">
      <c r="A77" s="53"/>
      <c r="B77" s="320" t="s">
        <v>60</v>
      </c>
      <c r="C77" s="89">
        <v>60</v>
      </c>
      <c r="D77" s="90">
        <v>9</v>
      </c>
      <c r="E77" s="90">
        <v>25</v>
      </c>
      <c r="F77" s="90">
        <v>16</v>
      </c>
      <c r="G77" s="90">
        <v>51</v>
      </c>
      <c r="H77" s="90">
        <v>103</v>
      </c>
      <c r="I77" s="90">
        <v>89</v>
      </c>
      <c r="J77" s="90">
        <v>76</v>
      </c>
      <c r="K77" s="90">
        <v>65</v>
      </c>
      <c r="L77" s="321">
        <v>0.19</v>
      </c>
      <c r="M77" s="54"/>
    </row>
    <row r="78" spans="1:13" ht="16.5" customHeight="1">
      <c r="A78" s="53"/>
      <c r="B78" s="320" t="s">
        <v>61</v>
      </c>
      <c r="C78" s="89">
        <v>14</v>
      </c>
      <c r="D78" s="90">
        <v>13</v>
      </c>
      <c r="E78" s="90">
        <v>22</v>
      </c>
      <c r="F78" s="90">
        <v>9</v>
      </c>
      <c r="G78" s="90">
        <v>1</v>
      </c>
      <c r="H78" s="90">
        <v>35</v>
      </c>
      <c r="I78" s="90">
        <v>47</v>
      </c>
      <c r="J78" s="90">
        <v>33</v>
      </c>
      <c r="K78" s="90">
        <v>48</v>
      </c>
      <c r="L78" s="321">
        <v>0.08</v>
      </c>
      <c r="M78" s="54"/>
    </row>
    <row r="79" spans="1:13" ht="16.5" customHeight="1">
      <c r="A79" s="53"/>
      <c r="B79" s="320" t="s">
        <v>62</v>
      </c>
      <c r="C79" s="89">
        <v>-8</v>
      </c>
      <c r="D79" s="90">
        <v>0</v>
      </c>
      <c r="E79" s="90">
        <v>6</v>
      </c>
      <c r="F79" s="90">
        <v>6</v>
      </c>
      <c r="G79" s="90">
        <v>-8</v>
      </c>
      <c r="H79" s="90">
        <v>29</v>
      </c>
      <c r="I79" s="90">
        <v>23</v>
      </c>
      <c r="J79" s="90">
        <v>43</v>
      </c>
      <c r="K79" s="90">
        <v>17</v>
      </c>
      <c r="L79" s="321">
        <v>-0.06</v>
      </c>
      <c r="M79" s="54"/>
    </row>
    <row r="80" spans="1:13" ht="16.5" customHeight="1">
      <c r="A80" s="53"/>
      <c r="B80" s="320" t="s">
        <v>34</v>
      </c>
      <c r="C80" s="89">
        <v>35</v>
      </c>
      <c r="D80" s="90">
        <v>6</v>
      </c>
      <c r="E80" s="90">
        <v>25</v>
      </c>
      <c r="F80" s="90">
        <v>19</v>
      </c>
      <c r="G80" s="90">
        <v>29</v>
      </c>
      <c r="H80" s="90">
        <v>171</v>
      </c>
      <c r="I80" s="90">
        <v>83</v>
      </c>
      <c r="J80" s="90">
        <v>148</v>
      </c>
      <c r="K80" s="90">
        <v>77</v>
      </c>
      <c r="L80" s="321">
        <v>0.08</v>
      </c>
      <c r="M80" s="54"/>
    </row>
    <row r="81" spans="1:13" ht="16.5" customHeight="1">
      <c r="A81" s="53"/>
      <c r="B81" s="320" t="s">
        <v>35</v>
      </c>
      <c r="C81" s="89">
        <v>9</v>
      </c>
      <c r="D81" s="90">
        <v>4</v>
      </c>
      <c r="E81" s="90">
        <v>14</v>
      </c>
      <c r="F81" s="90">
        <v>10</v>
      </c>
      <c r="G81" s="90">
        <v>5</v>
      </c>
      <c r="H81" s="90">
        <v>79</v>
      </c>
      <c r="I81" s="90">
        <v>26</v>
      </c>
      <c r="J81" s="90">
        <v>71</v>
      </c>
      <c r="K81" s="90">
        <v>29</v>
      </c>
      <c r="L81" s="321">
        <v>0.04</v>
      </c>
      <c r="M81" s="54"/>
    </row>
    <row r="82" spans="1:13" ht="16.5" customHeight="1">
      <c r="A82" s="53"/>
      <c r="B82" s="322" t="s">
        <v>63</v>
      </c>
      <c r="C82" s="92">
        <v>-34</v>
      </c>
      <c r="D82" s="93">
        <v>-3</v>
      </c>
      <c r="E82" s="93">
        <v>31</v>
      </c>
      <c r="F82" s="93">
        <v>34</v>
      </c>
      <c r="G82" s="93">
        <v>-31</v>
      </c>
      <c r="H82" s="93">
        <v>148</v>
      </c>
      <c r="I82" s="93">
        <v>64</v>
      </c>
      <c r="J82" s="93">
        <v>183</v>
      </c>
      <c r="K82" s="93">
        <v>60</v>
      </c>
      <c r="L82" s="323">
        <v>-0.08</v>
      </c>
      <c r="M82" s="54"/>
    </row>
    <row r="83" spans="1:13" ht="16.5" customHeight="1">
      <c r="A83" s="53"/>
      <c r="B83" s="324" t="s">
        <v>262</v>
      </c>
      <c r="C83" s="89">
        <v>-21</v>
      </c>
      <c r="D83" s="90">
        <v>-7</v>
      </c>
      <c r="E83" s="90">
        <v>3</v>
      </c>
      <c r="F83" s="90">
        <v>10</v>
      </c>
      <c r="G83" s="90">
        <v>-14</v>
      </c>
      <c r="H83" s="90">
        <v>28</v>
      </c>
      <c r="I83" s="90">
        <v>29</v>
      </c>
      <c r="J83" s="90">
        <v>35</v>
      </c>
      <c r="K83" s="90">
        <v>36</v>
      </c>
      <c r="L83" s="321">
        <v>-0.15</v>
      </c>
      <c r="M83" s="54"/>
    </row>
    <row r="84" spans="1:13" ht="16.5" customHeight="1">
      <c r="A84" s="53"/>
      <c r="B84" s="320" t="s">
        <v>299</v>
      </c>
      <c r="C84" s="89">
        <v>-5</v>
      </c>
      <c r="D84" s="90">
        <v>-5</v>
      </c>
      <c r="E84" s="90">
        <v>2</v>
      </c>
      <c r="F84" s="90">
        <v>7</v>
      </c>
      <c r="G84" s="90">
        <v>0</v>
      </c>
      <c r="H84" s="90">
        <v>21</v>
      </c>
      <c r="I84" s="90">
        <v>14</v>
      </c>
      <c r="J84" s="90">
        <v>25</v>
      </c>
      <c r="K84" s="90">
        <v>10</v>
      </c>
      <c r="L84" s="321">
        <v>-0.05</v>
      </c>
      <c r="M84" s="54"/>
    </row>
    <row r="85" spans="1:13" ht="16.5" customHeight="1">
      <c r="A85" s="53"/>
      <c r="B85" s="320" t="s">
        <v>300</v>
      </c>
      <c r="C85" s="89">
        <v>-2</v>
      </c>
      <c r="D85" s="90">
        <v>-2</v>
      </c>
      <c r="E85" s="90">
        <v>0</v>
      </c>
      <c r="F85" s="90">
        <v>2</v>
      </c>
      <c r="G85" s="90">
        <v>0</v>
      </c>
      <c r="H85" s="90">
        <v>1</v>
      </c>
      <c r="I85" s="90">
        <v>0</v>
      </c>
      <c r="J85" s="90">
        <v>0</v>
      </c>
      <c r="K85" s="90">
        <v>1</v>
      </c>
      <c r="L85" s="321">
        <v>-0.1</v>
      </c>
      <c r="M85" s="54"/>
    </row>
    <row r="86" spans="1:13" ht="16.5" customHeight="1">
      <c r="A86" s="53"/>
      <c r="B86" s="320" t="s">
        <v>263</v>
      </c>
      <c r="C86" s="89">
        <v>-8</v>
      </c>
      <c r="D86" s="90">
        <v>-1</v>
      </c>
      <c r="E86" s="90">
        <v>1</v>
      </c>
      <c r="F86" s="90">
        <v>2</v>
      </c>
      <c r="G86" s="90">
        <v>-7</v>
      </c>
      <c r="H86" s="90">
        <v>1</v>
      </c>
      <c r="I86" s="90">
        <v>4</v>
      </c>
      <c r="J86" s="90">
        <v>11</v>
      </c>
      <c r="K86" s="90">
        <v>1</v>
      </c>
      <c r="L86" s="321">
        <v>-0.42</v>
      </c>
      <c r="M86" s="54"/>
    </row>
    <row r="87" spans="1:13" ht="16.5" customHeight="1">
      <c r="A87" s="53"/>
      <c r="B87" s="320" t="s">
        <v>301</v>
      </c>
      <c r="C87" s="89">
        <v>-1</v>
      </c>
      <c r="D87" s="90">
        <v>0</v>
      </c>
      <c r="E87" s="90">
        <v>0</v>
      </c>
      <c r="F87" s="90">
        <v>0</v>
      </c>
      <c r="G87" s="90">
        <v>-1</v>
      </c>
      <c r="H87" s="90">
        <v>0</v>
      </c>
      <c r="I87" s="90">
        <v>0</v>
      </c>
      <c r="J87" s="90">
        <v>1</v>
      </c>
      <c r="K87" s="90">
        <v>0</v>
      </c>
      <c r="L87" s="321">
        <v>-0.16</v>
      </c>
      <c r="M87" s="54"/>
    </row>
    <row r="88" spans="1:13" ht="16.5" customHeight="1" thickBot="1">
      <c r="A88" s="53"/>
      <c r="B88" s="325" t="s">
        <v>269</v>
      </c>
      <c r="C88" s="95">
        <v>3</v>
      </c>
      <c r="D88" s="96">
        <v>-6</v>
      </c>
      <c r="E88" s="96">
        <v>5</v>
      </c>
      <c r="F88" s="96">
        <v>11</v>
      </c>
      <c r="G88" s="96">
        <v>9</v>
      </c>
      <c r="H88" s="96">
        <v>27</v>
      </c>
      <c r="I88" s="96">
        <v>9</v>
      </c>
      <c r="J88" s="96">
        <v>19</v>
      </c>
      <c r="K88" s="96">
        <v>8</v>
      </c>
      <c r="L88" s="326">
        <v>0.03</v>
      </c>
      <c r="M88" s="54"/>
    </row>
    <row r="89" spans="1:13" ht="16.5" customHeight="1">
      <c r="A89" s="54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53"/>
    </row>
    <row r="90" spans="2:12" ht="16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ht="16.5" customHeight="1" thickBot="1">
      <c r="A91" s="52"/>
      <c r="B91" s="327"/>
      <c r="C91" s="327"/>
      <c r="D91" s="327"/>
      <c r="E91" s="327"/>
      <c r="F91" s="327"/>
      <c r="G91" s="327"/>
      <c r="H91" s="327"/>
      <c r="I91" s="416" t="s">
        <v>319</v>
      </c>
      <c r="J91" s="416"/>
      <c r="K91" s="416"/>
      <c r="L91" s="416"/>
      <c r="M91" s="52"/>
    </row>
    <row r="92" spans="1:13" ht="16.5" customHeight="1">
      <c r="A92" s="53"/>
      <c r="B92" s="405" t="s">
        <v>17</v>
      </c>
      <c r="C92" s="408" t="s">
        <v>54</v>
      </c>
      <c r="D92" s="328"/>
      <c r="E92" s="328" t="s">
        <v>55</v>
      </c>
      <c r="F92" s="328"/>
      <c r="G92" s="420" t="s">
        <v>43</v>
      </c>
      <c r="H92" s="421"/>
      <c r="I92" s="421"/>
      <c r="J92" s="421"/>
      <c r="K92" s="422"/>
      <c r="L92" s="414" t="s">
        <v>207</v>
      </c>
      <c r="M92" s="54"/>
    </row>
    <row r="93" spans="1:13" ht="16.5" customHeight="1">
      <c r="A93" s="53"/>
      <c r="B93" s="406"/>
      <c r="C93" s="409"/>
      <c r="D93" s="400" t="s">
        <v>44</v>
      </c>
      <c r="E93" s="329" t="s">
        <v>45</v>
      </c>
      <c r="F93" s="329" t="s">
        <v>46</v>
      </c>
      <c r="G93" s="400" t="s">
        <v>44</v>
      </c>
      <c r="H93" s="423" t="s">
        <v>45</v>
      </c>
      <c r="I93" s="424"/>
      <c r="J93" s="423" t="s">
        <v>46</v>
      </c>
      <c r="K93" s="424"/>
      <c r="L93" s="415"/>
      <c r="M93" s="54"/>
    </row>
    <row r="94" spans="1:13" ht="16.5" customHeight="1">
      <c r="A94" s="53"/>
      <c r="B94" s="406"/>
      <c r="C94" s="409"/>
      <c r="D94" s="401"/>
      <c r="E94" s="418" t="s">
        <v>47</v>
      </c>
      <c r="F94" s="418" t="s">
        <v>48</v>
      </c>
      <c r="G94" s="401"/>
      <c r="H94" s="418" t="s">
        <v>49</v>
      </c>
      <c r="I94" s="312" t="s">
        <v>203</v>
      </c>
      <c r="J94" s="418" t="s">
        <v>50</v>
      </c>
      <c r="K94" s="312" t="s">
        <v>203</v>
      </c>
      <c r="L94" s="415"/>
      <c r="M94" s="54"/>
    </row>
    <row r="95" spans="1:13" ht="16.5" customHeight="1" thickBot="1">
      <c r="A95" s="53"/>
      <c r="B95" s="407"/>
      <c r="C95" s="410"/>
      <c r="D95" s="402"/>
      <c r="E95" s="419"/>
      <c r="F95" s="419"/>
      <c r="G95" s="402"/>
      <c r="H95" s="419"/>
      <c r="I95" s="330" t="s">
        <v>204</v>
      </c>
      <c r="J95" s="419"/>
      <c r="K95" s="330" t="s">
        <v>201</v>
      </c>
      <c r="L95" s="331" t="s">
        <v>208</v>
      </c>
      <c r="M95" s="54"/>
    </row>
    <row r="96" spans="1:13" ht="16.5" customHeight="1" thickBot="1">
      <c r="A96" s="53"/>
      <c r="B96" s="332" t="s">
        <v>23</v>
      </c>
      <c r="C96" s="333">
        <f>D96+G96</f>
        <v>1952</v>
      </c>
      <c r="D96" s="334">
        <f>E96-F96</f>
        <v>2209</v>
      </c>
      <c r="E96" s="334">
        <f>SUM(E97:E111)</f>
        <v>6087</v>
      </c>
      <c r="F96" s="334">
        <f>SUM(F97:F111)</f>
        <v>3878</v>
      </c>
      <c r="G96" s="334">
        <f>(H96+I96)-(J96+K96)</f>
        <v>-257</v>
      </c>
      <c r="H96" s="334">
        <f>SUM(H97:H111)</f>
        <v>33081</v>
      </c>
      <c r="I96" s="335">
        <f>SUM(I97:I111)</f>
        <v>13646</v>
      </c>
      <c r="J96" s="334">
        <f>SUM(J97:J111)</f>
        <v>33338</v>
      </c>
      <c r="K96" s="334">
        <f>SUM(K97:K111)</f>
        <v>13646</v>
      </c>
      <c r="L96" s="336">
        <v>0.29</v>
      </c>
      <c r="M96" s="54"/>
    </row>
    <row r="97" spans="1:13" ht="16.5" customHeight="1">
      <c r="A97" s="53"/>
      <c r="B97" s="337" t="s">
        <v>56</v>
      </c>
      <c r="C97" s="338">
        <v>349</v>
      </c>
      <c r="D97" s="339">
        <v>525</v>
      </c>
      <c r="E97" s="339">
        <v>1387</v>
      </c>
      <c r="F97" s="339">
        <v>862</v>
      </c>
      <c r="G97" s="339">
        <v>-176</v>
      </c>
      <c r="H97" s="339">
        <v>6556</v>
      </c>
      <c r="I97" s="339">
        <v>2675</v>
      </c>
      <c r="J97" s="339">
        <v>6576</v>
      </c>
      <c r="K97" s="339">
        <v>2831</v>
      </c>
      <c r="L97" s="340">
        <v>0.25</v>
      </c>
      <c r="M97" s="54"/>
    </row>
    <row r="98" spans="1:13" ht="16.5" customHeight="1">
      <c r="A98" s="53"/>
      <c r="B98" s="341" t="s">
        <v>57</v>
      </c>
      <c r="C98" s="342">
        <v>535</v>
      </c>
      <c r="D98" s="343">
        <v>453</v>
      </c>
      <c r="E98" s="343">
        <v>770</v>
      </c>
      <c r="F98" s="343">
        <v>317</v>
      </c>
      <c r="G98" s="343">
        <v>82</v>
      </c>
      <c r="H98" s="343">
        <v>3962</v>
      </c>
      <c r="I98" s="343">
        <v>1071</v>
      </c>
      <c r="J98" s="343">
        <v>3798</v>
      </c>
      <c r="K98" s="343">
        <v>1153</v>
      </c>
      <c r="L98" s="344">
        <v>0.77</v>
      </c>
      <c r="M98" s="54"/>
    </row>
    <row r="99" spans="1:13" ht="16.5" customHeight="1">
      <c r="A99" s="53"/>
      <c r="B99" s="341" t="s">
        <v>26</v>
      </c>
      <c r="C99" s="342">
        <v>153</v>
      </c>
      <c r="D99" s="343">
        <v>303</v>
      </c>
      <c r="E99" s="343">
        <v>565</v>
      </c>
      <c r="F99" s="343">
        <v>262</v>
      </c>
      <c r="G99" s="343">
        <v>-150</v>
      </c>
      <c r="H99" s="343">
        <v>3198</v>
      </c>
      <c r="I99" s="343">
        <v>1207</v>
      </c>
      <c r="J99" s="343">
        <v>3325</v>
      </c>
      <c r="K99" s="343">
        <v>1230</v>
      </c>
      <c r="L99" s="344">
        <v>0.27</v>
      </c>
      <c r="M99" s="54"/>
    </row>
    <row r="100" spans="1:13" ht="16.5" customHeight="1">
      <c r="A100" s="53"/>
      <c r="B100" s="341" t="s">
        <v>27</v>
      </c>
      <c r="C100" s="342">
        <v>-243</v>
      </c>
      <c r="D100" s="343">
        <v>164</v>
      </c>
      <c r="E100" s="343">
        <v>547</v>
      </c>
      <c r="F100" s="343">
        <v>383</v>
      </c>
      <c r="G100" s="343">
        <v>-407</v>
      </c>
      <c r="H100" s="343">
        <v>2818</v>
      </c>
      <c r="I100" s="343">
        <v>962</v>
      </c>
      <c r="J100" s="343">
        <v>2987</v>
      </c>
      <c r="K100" s="343">
        <v>1200</v>
      </c>
      <c r="L100" s="344">
        <v>-0.39</v>
      </c>
      <c r="M100" s="54"/>
    </row>
    <row r="101" spans="1:13" ht="16.5" customHeight="1">
      <c r="A101" s="53"/>
      <c r="B101" s="341" t="s">
        <v>28</v>
      </c>
      <c r="C101" s="342">
        <v>684</v>
      </c>
      <c r="D101" s="343">
        <v>325</v>
      </c>
      <c r="E101" s="343">
        <v>649</v>
      </c>
      <c r="F101" s="343">
        <v>324</v>
      </c>
      <c r="G101" s="343">
        <v>359</v>
      </c>
      <c r="H101" s="343">
        <v>4923</v>
      </c>
      <c r="I101" s="343">
        <v>1276</v>
      </c>
      <c r="J101" s="343">
        <v>4626</v>
      </c>
      <c r="K101" s="343">
        <v>1214</v>
      </c>
      <c r="L101" s="344">
        <v>1.01</v>
      </c>
      <c r="M101" s="54"/>
    </row>
    <row r="102" spans="1:13" ht="16.5" customHeight="1">
      <c r="A102" s="53"/>
      <c r="B102" s="341" t="s">
        <v>58</v>
      </c>
      <c r="C102" s="342">
        <v>143</v>
      </c>
      <c r="D102" s="343">
        <v>161</v>
      </c>
      <c r="E102" s="343">
        <v>323</v>
      </c>
      <c r="F102" s="343">
        <v>162</v>
      </c>
      <c r="G102" s="343">
        <v>-18</v>
      </c>
      <c r="H102" s="343">
        <v>1137</v>
      </c>
      <c r="I102" s="343">
        <v>972</v>
      </c>
      <c r="J102" s="343">
        <v>1200</v>
      </c>
      <c r="K102" s="343">
        <v>927</v>
      </c>
      <c r="L102" s="344">
        <v>0.45</v>
      </c>
      <c r="M102" s="54"/>
    </row>
    <row r="103" spans="1:13" ht="16.5" customHeight="1">
      <c r="A103" s="53"/>
      <c r="B103" s="341" t="s">
        <v>59</v>
      </c>
      <c r="C103" s="342">
        <v>549</v>
      </c>
      <c r="D103" s="343">
        <v>114</v>
      </c>
      <c r="E103" s="343">
        <v>313</v>
      </c>
      <c r="F103" s="343">
        <v>199</v>
      </c>
      <c r="G103" s="343">
        <v>435</v>
      </c>
      <c r="H103" s="343">
        <v>1014</v>
      </c>
      <c r="I103" s="343">
        <v>1104</v>
      </c>
      <c r="J103" s="343">
        <v>919</v>
      </c>
      <c r="K103" s="343">
        <v>764</v>
      </c>
      <c r="L103" s="344">
        <v>1.88</v>
      </c>
      <c r="M103" s="54"/>
    </row>
    <row r="104" spans="1:13" ht="16.5" customHeight="1">
      <c r="A104" s="53"/>
      <c r="B104" s="341" t="s">
        <v>60</v>
      </c>
      <c r="C104" s="342">
        <v>148</v>
      </c>
      <c r="D104" s="343">
        <v>86</v>
      </c>
      <c r="E104" s="343">
        <v>272</v>
      </c>
      <c r="F104" s="343">
        <v>186</v>
      </c>
      <c r="G104" s="343">
        <v>62</v>
      </c>
      <c r="H104" s="343">
        <v>1006</v>
      </c>
      <c r="I104" s="343">
        <v>1006</v>
      </c>
      <c r="J104" s="343">
        <v>1049</v>
      </c>
      <c r="K104" s="343">
        <v>901</v>
      </c>
      <c r="L104" s="344">
        <v>0.47</v>
      </c>
      <c r="M104" s="54"/>
    </row>
    <row r="105" spans="1:13" ht="16.5" customHeight="1">
      <c r="A105" s="53"/>
      <c r="B105" s="341" t="s">
        <v>61</v>
      </c>
      <c r="C105" s="342">
        <v>327</v>
      </c>
      <c r="D105" s="343">
        <v>101</v>
      </c>
      <c r="E105" s="343">
        <v>193</v>
      </c>
      <c r="F105" s="343">
        <v>92</v>
      </c>
      <c r="G105" s="343">
        <v>226</v>
      </c>
      <c r="H105" s="343">
        <v>777</v>
      </c>
      <c r="I105" s="343">
        <v>605</v>
      </c>
      <c r="J105" s="343">
        <v>594</v>
      </c>
      <c r="K105" s="343">
        <v>562</v>
      </c>
      <c r="L105" s="344">
        <v>1.9</v>
      </c>
      <c r="M105" s="54"/>
    </row>
    <row r="106" spans="1:13" ht="16.5" customHeight="1">
      <c r="A106" s="53"/>
      <c r="B106" s="341" t="s">
        <v>62</v>
      </c>
      <c r="C106" s="342">
        <v>43</v>
      </c>
      <c r="D106" s="343">
        <v>19</v>
      </c>
      <c r="E106" s="343">
        <v>93</v>
      </c>
      <c r="F106" s="343">
        <v>74</v>
      </c>
      <c r="G106" s="343">
        <v>24</v>
      </c>
      <c r="H106" s="343">
        <v>465</v>
      </c>
      <c r="I106" s="343">
        <v>281</v>
      </c>
      <c r="J106" s="343">
        <v>460</v>
      </c>
      <c r="K106" s="343">
        <v>262</v>
      </c>
      <c r="L106" s="344">
        <v>0.34</v>
      </c>
      <c r="M106" s="54"/>
    </row>
    <row r="107" spans="1:13" ht="16.5" customHeight="1">
      <c r="A107" s="53"/>
      <c r="B107" s="341" t="s">
        <v>34</v>
      </c>
      <c r="C107" s="342">
        <v>-381</v>
      </c>
      <c r="D107" s="343">
        <v>44</v>
      </c>
      <c r="E107" s="343">
        <v>317</v>
      </c>
      <c r="F107" s="343">
        <v>273</v>
      </c>
      <c r="G107" s="343">
        <v>-425</v>
      </c>
      <c r="H107" s="343">
        <v>2146</v>
      </c>
      <c r="I107" s="343">
        <v>881</v>
      </c>
      <c r="J107" s="343">
        <v>2447</v>
      </c>
      <c r="K107" s="343">
        <v>1005</v>
      </c>
      <c r="L107" s="344">
        <v>-0.85</v>
      </c>
      <c r="M107" s="54"/>
    </row>
    <row r="108" spans="1:13" ht="16.5" customHeight="1">
      <c r="A108" s="53"/>
      <c r="B108" s="341" t="s">
        <v>35</v>
      </c>
      <c r="C108" s="342">
        <v>-220</v>
      </c>
      <c r="D108" s="343">
        <v>47</v>
      </c>
      <c r="E108" s="343">
        <v>174</v>
      </c>
      <c r="F108" s="343">
        <v>127</v>
      </c>
      <c r="G108" s="343">
        <v>-267</v>
      </c>
      <c r="H108" s="343">
        <v>944</v>
      </c>
      <c r="I108" s="343">
        <v>323</v>
      </c>
      <c r="J108" s="343">
        <v>1125</v>
      </c>
      <c r="K108" s="343">
        <v>409</v>
      </c>
      <c r="L108" s="344">
        <v>-1.03</v>
      </c>
      <c r="M108" s="54"/>
    </row>
    <row r="109" spans="1:13" ht="16.5" customHeight="1">
      <c r="A109" s="53"/>
      <c r="B109" s="345" t="s">
        <v>63</v>
      </c>
      <c r="C109" s="346">
        <v>250</v>
      </c>
      <c r="D109" s="347">
        <v>61</v>
      </c>
      <c r="E109" s="347">
        <v>317</v>
      </c>
      <c r="F109" s="347">
        <v>256</v>
      </c>
      <c r="G109" s="347">
        <v>189</v>
      </c>
      <c r="H109" s="347">
        <v>2766</v>
      </c>
      <c r="I109" s="347">
        <v>886</v>
      </c>
      <c r="J109" s="347">
        <v>2691</v>
      </c>
      <c r="K109" s="347">
        <v>772</v>
      </c>
      <c r="L109" s="348">
        <v>0.6</v>
      </c>
      <c r="M109" s="54"/>
    </row>
    <row r="110" spans="1:13" s="1" customFormat="1" ht="16.5" customHeight="1">
      <c r="A110" s="56"/>
      <c r="B110" s="349" t="s">
        <v>294</v>
      </c>
      <c r="C110" s="89">
        <v>-303</v>
      </c>
      <c r="D110" s="90">
        <v>-131</v>
      </c>
      <c r="E110" s="90">
        <v>130</v>
      </c>
      <c r="F110" s="90">
        <v>261</v>
      </c>
      <c r="G110" s="90">
        <v>-172</v>
      </c>
      <c r="H110" s="90">
        <v>966</v>
      </c>
      <c r="I110" s="90">
        <v>355</v>
      </c>
      <c r="J110" s="90">
        <v>1141</v>
      </c>
      <c r="K110" s="90">
        <v>352</v>
      </c>
      <c r="L110" s="321">
        <v>-1.06</v>
      </c>
      <c r="M110" s="60"/>
    </row>
    <row r="111" spans="1:13" s="1" customFormat="1" ht="16.5" customHeight="1" thickBot="1">
      <c r="A111" s="56"/>
      <c r="B111" s="350" t="s">
        <v>295</v>
      </c>
      <c r="C111" s="95">
        <v>-82</v>
      </c>
      <c r="D111" s="96">
        <v>-63</v>
      </c>
      <c r="E111" s="96">
        <v>37</v>
      </c>
      <c r="F111" s="96">
        <v>100</v>
      </c>
      <c r="G111" s="96">
        <v>-19</v>
      </c>
      <c r="H111" s="96">
        <v>403</v>
      </c>
      <c r="I111" s="96">
        <v>42</v>
      </c>
      <c r="J111" s="96">
        <v>400</v>
      </c>
      <c r="K111" s="96">
        <v>64</v>
      </c>
      <c r="L111" s="326">
        <v>-0.79</v>
      </c>
      <c r="M111" s="60"/>
    </row>
    <row r="112" spans="1:13" ht="14.25" thickBot="1">
      <c r="A112" s="54"/>
      <c r="B112" s="55"/>
      <c r="C112" s="57"/>
      <c r="D112" s="57"/>
      <c r="E112" s="57"/>
      <c r="F112" s="57"/>
      <c r="G112" s="57"/>
      <c r="H112" s="57"/>
      <c r="I112" s="57"/>
      <c r="J112" s="57"/>
      <c r="K112" s="58"/>
      <c r="L112" s="59"/>
      <c r="M112" s="61"/>
    </row>
    <row r="113" spans="3:9" ht="13.5">
      <c r="C113" s="48" t="s">
        <v>308</v>
      </c>
      <c r="D113" s="48"/>
      <c r="H113" s="45"/>
      <c r="I113" s="45"/>
    </row>
    <row r="114" spans="3:4" ht="13.5">
      <c r="C114" s="48"/>
      <c r="D114" s="48"/>
    </row>
    <row r="115" spans="3:4" ht="13.5">
      <c r="C115" s="48"/>
      <c r="D115" s="1"/>
    </row>
  </sheetData>
  <mergeCells count="57">
    <mergeCell ref="C29:D29"/>
    <mergeCell ref="C30:D30"/>
    <mergeCell ref="C25:D25"/>
    <mergeCell ref="C26:D26"/>
    <mergeCell ref="C27:D27"/>
    <mergeCell ref="C28:D28"/>
    <mergeCell ref="L92:L94"/>
    <mergeCell ref="I91:L91"/>
    <mergeCell ref="K64:L64"/>
    <mergeCell ref="E94:E95"/>
    <mergeCell ref="F94:F95"/>
    <mergeCell ref="G92:K92"/>
    <mergeCell ref="H93:I93"/>
    <mergeCell ref="J93:K93"/>
    <mergeCell ref="H94:H95"/>
    <mergeCell ref="J94:J95"/>
    <mergeCell ref="G93:G95"/>
    <mergeCell ref="B65:B68"/>
    <mergeCell ref="B92:B95"/>
    <mergeCell ref="C92:C95"/>
    <mergeCell ref="D93:D95"/>
    <mergeCell ref="E67:E68"/>
    <mergeCell ref="F67:F68"/>
    <mergeCell ref="D66:D68"/>
    <mergeCell ref="C65:C68"/>
    <mergeCell ref="J66:K66"/>
    <mergeCell ref="J67:J68"/>
    <mergeCell ref="G65:K65"/>
    <mergeCell ref="G66:G68"/>
    <mergeCell ref="H66:I66"/>
    <mergeCell ref="H67:H68"/>
    <mergeCell ref="L65:L67"/>
    <mergeCell ref="C15:D15"/>
    <mergeCell ref="I9:I10"/>
    <mergeCell ref="J9:J10"/>
    <mergeCell ref="K9:K10"/>
    <mergeCell ref="C14:D14"/>
    <mergeCell ref="B61:L61"/>
    <mergeCell ref="E9:E10"/>
    <mergeCell ref="F9:H9"/>
    <mergeCell ref="C9:D10"/>
    <mergeCell ref="C11:D11"/>
    <mergeCell ref="C12:D12"/>
    <mergeCell ref="C13:D13"/>
    <mergeCell ref="C20:D20"/>
    <mergeCell ref="C19:D19"/>
    <mergeCell ref="C18:D18"/>
    <mergeCell ref="J8:K8"/>
    <mergeCell ref="J38:K38"/>
    <mergeCell ref="C16:D16"/>
    <mergeCell ref="B4:L4"/>
    <mergeCell ref="B36:L36"/>
    <mergeCell ref="C17:D17"/>
    <mergeCell ref="C24:D24"/>
    <mergeCell ref="C23:D23"/>
    <mergeCell ref="C22:D22"/>
    <mergeCell ref="C21:D2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368" t="s">
        <v>64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13.5">
      <c r="A2" s="427" t="s">
        <v>316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spans="1:13" ht="14.25" thickBot="1">
      <c r="A3" s="28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" thickBot="1">
      <c r="A4" s="282"/>
      <c r="B4" s="12"/>
      <c r="C4" s="12"/>
      <c r="D4" s="12"/>
      <c r="E4" s="12"/>
      <c r="F4" s="12"/>
      <c r="G4" s="12"/>
      <c r="H4" s="12"/>
      <c r="I4" s="13"/>
      <c r="J4" s="15" t="s">
        <v>1</v>
      </c>
      <c r="K4" s="46" t="s">
        <v>210</v>
      </c>
      <c r="L4" s="15" t="s">
        <v>6</v>
      </c>
      <c r="M4" s="16" t="s">
        <v>7</v>
      </c>
    </row>
    <row r="5" spans="9:13" ht="15" thickBot="1">
      <c r="I5" s="14" t="s">
        <v>209</v>
      </c>
      <c r="J5" s="42">
        <v>275758</v>
      </c>
      <c r="K5" s="42">
        <v>670075</v>
      </c>
      <c r="L5" s="42">
        <v>339885</v>
      </c>
      <c r="M5" s="43">
        <v>330190</v>
      </c>
    </row>
    <row r="6" spans="1:6" ht="14.25" thickBot="1">
      <c r="A6" s="428" t="s">
        <v>65</v>
      </c>
      <c r="B6" s="428"/>
      <c r="C6" s="428"/>
      <c r="D6" s="428"/>
      <c r="E6" s="428"/>
      <c r="F6" s="428"/>
    </row>
    <row r="7" spans="1:13" ht="14.25" thickBot="1">
      <c r="A7" s="430"/>
      <c r="B7" s="431"/>
      <c r="C7" s="11" t="s">
        <v>18</v>
      </c>
      <c r="D7" s="20" t="s">
        <v>66</v>
      </c>
      <c r="E7" s="18" t="s">
        <v>21</v>
      </c>
      <c r="F7" s="19" t="s">
        <v>22</v>
      </c>
      <c r="H7" s="444" t="s">
        <v>67</v>
      </c>
      <c r="I7" s="445"/>
      <c r="J7" s="112">
        <v>2576</v>
      </c>
      <c r="K7" s="113">
        <v>6362</v>
      </c>
      <c r="L7" s="114">
        <v>3226</v>
      </c>
      <c r="M7" s="115">
        <v>3136</v>
      </c>
    </row>
    <row r="8" spans="1:13" ht="14.25">
      <c r="A8" s="432" t="s">
        <v>68</v>
      </c>
      <c r="B8" s="433"/>
      <c r="C8" s="98">
        <v>60158</v>
      </c>
      <c r="D8" s="98">
        <v>142773</v>
      </c>
      <c r="E8" s="98">
        <v>73308</v>
      </c>
      <c r="F8" s="98">
        <v>69465</v>
      </c>
      <c r="H8" s="448" t="s">
        <v>69</v>
      </c>
      <c r="I8" s="449"/>
      <c r="J8" s="104">
        <v>39</v>
      </c>
      <c r="K8" s="105">
        <v>69</v>
      </c>
      <c r="L8" s="106">
        <v>43</v>
      </c>
      <c r="M8" s="107">
        <v>26</v>
      </c>
    </row>
    <row r="9" spans="1:13" ht="13.5">
      <c r="A9" s="434" t="s">
        <v>70</v>
      </c>
      <c r="B9" s="435"/>
      <c r="C9" s="100">
        <v>2678</v>
      </c>
      <c r="D9" s="100">
        <v>6014</v>
      </c>
      <c r="E9" s="100">
        <v>3093</v>
      </c>
      <c r="F9" s="100">
        <v>2921</v>
      </c>
      <c r="H9" s="448" t="s">
        <v>71</v>
      </c>
      <c r="I9" s="449"/>
      <c r="J9" s="104">
        <v>542</v>
      </c>
      <c r="K9" s="105">
        <v>1108</v>
      </c>
      <c r="L9" s="106">
        <v>576</v>
      </c>
      <c r="M9" s="107">
        <v>532</v>
      </c>
    </row>
    <row r="10" spans="1:13" ht="13.5">
      <c r="A10" s="436" t="s">
        <v>69</v>
      </c>
      <c r="B10" s="437"/>
      <c r="C10" s="104">
        <v>591</v>
      </c>
      <c r="D10" s="104">
        <v>1246</v>
      </c>
      <c r="E10" s="104">
        <v>650</v>
      </c>
      <c r="F10" s="104">
        <v>596</v>
      </c>
      <c r="H10" s="448" t="s">
        <v>72</v>
      </c>
      <c r="I10" s="449"/>
      <c r="J10" s="104">
        <v>600</v>
      </c>
      <c r="K10" s="105">
        <v>1604</v>
      </c>
      <c r="L10" s="106">
        <v>817</v>
      </c>
      <c r="M10" s="107">
        <v>787</v>
      </c>
    </row>
    <row r="11" spans="1:13" ht="13.5">
      <c r="A11" s="436" t="s">
        <v>71</v>
      </c>
      <c r="B11" s="437"/>
      <c r="C11" s="104">
        <v>584</v>
      </c>
      <c r="D11" s="104">
        <v>1441</v>
      </c>
      <c r="E11" s="104">
        <v>684</v>
      </c>
      <c r="F11" s="104">
        <v>757</v>
      </c>
      <c r="H11" s="448" t="s">
        <v>73</v>
      </c>
      <c r="I11" s="449"/>
      <c r="J11" s="104">
        <v>299</v>
      </c>
      <c r="K11" s="105">
        <v>650</v>
      </c>
      <c r="L11" s="106">
        <v>354</v>
      </c>
      <c r="M11" s="107">
        <v>296</v>
      </c>
    </row>
    <row r="12" spans="1:13" ht="13.5">
      <c r="A12" s="436" t="s">
        <v>72</v>
      </c>
      <c r="B12" s="437"/>
      <c r="C12" s="104">
        <v>810</v>
      </c>
      <c r="D12" s="104">
        <v>1707</v>
      </c>
      <c r="E12" s="104">
        <v>937</v>
      </c>
      <c r="F12" s="104">
        <v>770</v>
      </c>
      <c r="H12" s="448" t="s">
        <v>74</v>
      </c>
      <c r="I12" s="449"/>
      <c r="J12" s="104">
        <v>686</v>
      </c>
      <c r="K12" s="105">
        <v>1809</v>
      </c>
      <c r="L12" s="106">
        <v>847</v>
      </c>
      <c r="M12" s="107">
        <v>962</v>
      </c>
    </row>
    <row r="13" spans="1:13" ht="13.5">
      <c r="A13" s="442" t="s">
        <v>73</v>
      </c>
      <c r="B13" s="443"/>
      <c r="C13" s="108">
        <v>693</v>
      </c>
      <c r="D13" s="108">
        <v>1620</v>
      </c>
      <c r="E13" s="108">
        <v>822</v>
      </c>
      <c r="F13" s="108">
        <v>798</v>
      </c>
      <c r="H13" s="462" t="s">
        <v>75</v>
      </c>
      <c r="I13" s="463"/>
      <c r="J13" s="108">
        <v>410</v>
      </c>
      <c r="K13" s="109">
        <v>1122</v>
      </c>
      <c r="L13" s="110">
        <v>589</v>
      </c>
      <c r="M13" s="111">
        <v>533</v>
      </c>
    </row>
    <row r="14" spans="1:13" ht="13.5">
      <c r="A14" s="440" t="s">
        <v>76</v>
      </c>
      <c r="B14" s="441"/>
      <c r="C14" s="112">
        <v>1047</v>
      </c>
      <c r="D14" s="112">
        <v>2794</v>
      </c>
      <c r="E14" s="112">
        <v>1404</v>
      </c>
      <c r="F14" s="112">
        <v>1390</v>
      </c>
      <c r="H14" s="444" t="s">
        <v>77</v>
      </c>
      <c r="I14" s="445"/>
      <c r="J14" s="112">
        <v>2479</v>
      </c>
      <c r="K14" s="113">
        <v>6323</v>
      </c>
      <c r="L14" s="114">
        <v>3212</v>
      </c>
      <c r="M14" s="115">
        <v>3111</v>
      </c>
    </row>
    <row r="15" spans="1:13" ht="13.5">
      <c r="A15" s="436" t="s">
        <v>69</v>
      </c>
      <c r="B15" s="437"/>
      <c r="C15" s="104">
        <v>582</v>
      </c>
      <c r="D15" s="104">
        <v>1447</v>
      </c>
      <c r="E15" s="104">
        <v>759</v>
      </c>
      <c r="F15" s="104">
        <v>688</v>
      </c>
      <c r="H15" s="448" t="s">
        <v>69</v>
      </c>
      <c r="I15" s="449"/>
      <c r="J15" s="104">
        <v>602</v>
      </c>
      <c r="K15" s="105">
        <v>1524</v>
      </c>
      <c r="L15" s="106">
        <v>743</v>
      </c>
      <c r="M15" s="107">
        <v>781</v>
      </c>
    </row>
    <row r="16" spans="1:13" ht="13.5">
      <c r="A16" s="436" t="s">
        <v>71</v>
      </c>
      <c r="B16" s="437"/>
      <c r="C16" s="104">
        <v>166</v>
      </c>
      <c r="D16" s="104">
        <v>437</v>
      </c>
      <c r="E16" s="104">
        <v>208</v>
      </c>
      <c r="F16" s="104">
        <v>229</v>
      </c>
      <c r="H16" s="448" t="s">
        <v>71</v>
      </c>
      <c r="I16" s="449"/>
      <c r="J16" s="104">
        <v>587</v>
      </c>
      <c r="K16" s="105">
        <v>1380</v>
      </c>
      <c r="L16" s="106">
        <v>713</v>
      </c>
      <c r="M16" s="107">
        <v>667</v>
      </c>
    </row>
    <row r="17" spans="1:13" ht="13.5">
      <c r="A17" s="438" t="s">
        <v>72</v>
      </c>
      <c r="B17" s="439"/>
      <c r="C17" s="116">
        <v>299</v>
      </c>
      <c r="D17" s="116">
        <v>910</v>
      </c>
      <c r="E17" s="116">
        <v>437</v>
      </c>
      <c r="F17" s="116">
        <v>473</v>
      </c>
      <c r="H17" s="448" t="s">
        <v>72</v>
      </c>
      <c r="I17" s="449"/>
      <c r="J17" s="104">
        <v>492</v>
      </c>
      <c r="K17" s="105">
        <v>1249</v>
      </c>
      <c r="L17" s="106">
        <v>659</v>
      </c>
      <c r="M17" s="107">
        <v>590</v>
      </c>
    </row>
    <row r="18" spans="1:13" ht="13.5">
      <c r="A18" s="446" t="s">
        <v>78</v>
      </c>
      <c r="B18" s="447"/>
      <c r="C18" s="120">
        <v>3</v>
      </c>
      <c r="D18" s="120">
        <v>68</v>
      </c>
      <c r="E18" s="120">
        <v>31</v>
      </c>
      <c r="F18" s="120">
        <v>37</v>
      </c>
      <c r="H18" s="456" t="s">
        <v>73</v>
      </c>
      <c r="I18" s="457"/>
      <c r="J18" s="116">
        <v>798</v>
      </c>
      <c r="K18" s="117">
        <v>2170</v>
      </c>
      <c r="L18" s="118">
        <v>1097</v>
      </c>
      <c r="M18" s="119">
        <v>1073</v>
      </c>
    </row>
    <row r="19" spans="1:13" ht="13.5">
      <c r="A19" s="440" t="s">
        <v>79</v>
      </c>
      <c r="B19" s="441"/>
      <c r="C19" s="112">
        <v>1560</v>
      </c>
      <c r="D19" s="112">
        <v>4069</v>
      </c>
      <c r="E19" s="112">
        <v>2095</v>
      </c>
      <c r="F19" s="112">
        <v>1974</v>
      </c>
      <c r="H19" s="464" t="s">
        <v>80</v>
      </c>
      <c r="I19" s="465"/>
      <c r="J19" s="100">
        <v>163</v>
      </c>
      <c r="K19" s="101">
        <v>437</v>
      </c>
      <c r="L19" s="102">
        <v>214</v>
      </c>
      <c r="M19" s="103">
        <v>223</v>
      </c>
    </row>
    <row r="20" spans="1:13" ht="13.5">
      <c r="A20" s="436" t="s">
        <v>69</v>
      </c>
      <c r="B20" s="437"/>
      <c r="C20" s="104">
        <v>222</v>
      </c>
      <c r="D20" s="104">
        <v>496</v>
      </c>
      <c r="E20" s="104">
        <v>262</v>
      </c>
      <c r="F20" s="104">
        <v>234</v>
      </c>
      <c r="H20" s="448" t="s">
        <v>69</v>
      </c>
      <c r="I20" s="449"/>
      <c r="J20" s="104">
        <v>15</v>
      </c>
      <c r="K20" s="105">
        <v>43</v>
      </c>
      <c r="L20" s="106">
        <v>22</v>
      </c>
      <c r="M20" s="107">
        <v>21</v>
      </c>
    </row>
    <row r="21" spans="1:13" ht="13.5">
      <c r="A21" s="436" t="s">
        <v>71</v>
      </c>
      <c r="B21" s="437"/>
      <c r="C21" s="104">
        <v>822</v>
      </c>
      <c r="D21" s="104">
        <v>2134</v>
      </c>
      <c r="E21" s="104">
        <v>1072</v>
      </c>
      <c r="F21" s="104">
        <v>1062</v>
      </c>
      <c r="H21" s="462" t="s">
        <v>71</v>
      </c>
      <c r="I21" s="463"/>
      <c r="J21" s="108">
        <v>148</v>
      </c>
      <c r="K21" s="109">
        <v>394</v>
      </c>
      <c r="L21" s="110">
        <v>192</v>
      </c>
      <c r="M21" s="111">
        <v>202</v>
      </c>
    </row>
    <row r="22" spans="1:13" ht="13.5">
      <c r="A22" s="436" t="s">
        <v>72</v>
      </c>
      <c r="B22" s="437"/>
      <c r="C22" s="104">
        <v>467</v>
      </c>
      <c r="D22" s="104">
        <v>1252</v>
      </c>
      <c r="E22" s="104">
        <v>628</v>
      </c>
      <c r="F22" s="104">
        <v>624</v>
      </c>
      <c r="H22" s="444" t="s">
        <v>81</v>
      </c>
      <c r="I22" s="445"/>
      <c r="J22" s="112">
        <v>1595</v>
      </c>
      <c r="K22" s="113">
        <v>4515</v>
      </c>
      <c r="L22" s="114">
        <v>2291</v>
      </c>
      <c r="M22" s="115">
        <v>2224</v>
      </c>
    </row>
    <row r="23" spans="1:13" ht="13.5">
      <c r="A23" s="442" t="s">
        <v>73</v>
      </c>
      <c r="B23" s="443"/>
      <c r="C23" s="108">
        <v>49</v>
      </c>
      <c r="D23" s="108">
        <v>187</v>
      </c>
      <c r="E23" s="108">
        <v>133</v>
      </c>
      <c r="F23" s="108">
        <v>54</v>
      </c>
      <c r="H23" s="448" t="s">
        <v>69</v>
      </c>
      <c r="I23" s="449"/>
      <c r="J23" s="104">
        <v>905</v>
      </c>
      <c r="K23" s="105">
        <v>2512</v>
      </c>
      <c r="L23" s="106">
        <v>1297</v>
      </c>
      <c r="M23" s="107">
        <v>1215</v>
      </c>
    </row>
    <row r="24" spans="1:13" ht="13.5">
      <c r="A24" s="450" t="s">
        <v>82</v>
      </c>
      <c r="B24" s="451"/>
      <c r="C24" s="124">
        <v>262</v>
      </c>
      <c r="D24" s="124">
        <v>697</v>
      </c>
      <c r="E24" s="124">
        <v>361</v>
      </c>
      <c r="F24" s="124">
        <v>336</v>
      </c>
      <c r="H24" s="456" t="s">
        <v>71</v>
      </c>
      <c r="I24" s="457"/>
      <c r="J24" s="116">
        <v>690</v>
      </c>
      <c r="K24" s="117">
        <v>2003</v>
      </c>
      <c r="L24" s="118">
        <v>994</v>
      </c>
      <c r="M24" s="119">
        <v>1009</v>
      </c>
    </row>
    <row r="25" spans="1:13" ht="13.5">
      <c r="A25" s="434" t="s">
        <v>83</v>
      </c>
      <c r="B25" s="435"/>
      <c r="C25" s="100">
        <v>825</v>
      </c>
      <c r="D25" s="100">
        <v>1992</v>
      </c>
      <c r="E25" s="100">
        <v>1099</v>
      </c>
      <c r="F25" s="100">
        <v>893</v>
      </c>
      <c r="H25" s="464" t="s">
        <v>84</v>
      </c>
      <c r="I25" s="465"/>
      <c r="J25" s="100">
        <v>2566</v>
      </c>
      <c r="K25" s="101">
        <v>6172</v>
      </c>
      <c r="L25" s="102">
        <v>3246</v>
      </c>
      <c r="M25" s="103">
        <v>2926</v>
      </c>
    </row>
    <row r="26" spans="1:13" ht="13.5">
      <c r="A26" s="436" t="s">
        <v>69</v>
      </c>
      <c r="B26" s="437"/>
      <c r="C26" s="104">
        <v>700</v>
      </c>
      <c r="D26" s="104">
        <v>1578</v>
      </c>
      <c r="E26" s="104">
        <v>882</v>
      </c>
      <c r="F26" s="104">
        <v>696</v>
      </c>
      <c r="H26" s="448" t="s">
        <v>69</v>
      </c>
      <c r="I26" s="449"/>
      <c r="J26" s="104">
        <v>1178</v>
      </c>
      <c r="K26" s="105">
        <v>2920</v>
      </c>
      <c r="L26" s="106">
        <v>1510</v>
      </c>
      <c r="M26" s="107">
        <v>1410</v>
      </c>
    </row>
    <row r="27" spans="1:13" ht="13.5">
      <c r="A27" s="442" t="s">
        <v>71</v>
      </c>
      <c r="B27" s="443"/>
      <c r="C27" s="108">
        <v>125</v>
      </c>
      <c r="D27" s="108">
        <v>414</v>
      </c>
      <c r="E27" s="108">
        <v>217</v>
      </c>
      <c r="F27" s="108">
        <v>197</v>
      </c>
      <c r="H27" s="448" t="s">
        <v>71</v>
      </c>
      <c r="I27" s="449"/>
      <c r="J27" s="104">
        <v>929</v>
      </c>
      <c r="K27" s="105">
        <v>2108</v>
      </c>
      <c r="L27" s="106">
        <v>1138</v>
      </c>
      <c r="M27" s="107">
        <v>970</v>
      </c>
    </row>
    <row r="28" spans="1:13" ht="13.5">
      <c r="A28" s="440" t="s">
        <v>211</v>
      </c>
      <c r="B28" s="441"/>
      <c r="C28" s="112">
        <v>8081</v>
      </c>
      <c r="D28" s="112">
        <v>15342</v>
      </c>
      <c r="E28" s="112">
        <v>7925</v>
      </c>
      <c r="F28" s="112">
        <v>7417</v>
      </c>
      <c r="H28" s="448" t="s">
        <v>72</v>
      </c>
      <c r="I28" s="449"/>
      <c r="J28" s="104">
        <v>458</v>
      </c>
      <c r="K28" s="105">
        <v>1141</v>
      </c>
      <c r="L28" s="106">
        <v>597</v>
      </c>
      <c r="M28" s="107">
        <v>544</v>
      </c>
    </row>
    <row r="29" spans="1:13" ht="13.5">
      <c r="A29" s="436" t="s">
        <v>69</v>
      </c>
      <c r="B29" s="437"/>
      <c r="C29" s="104">
        <v>756</v>
      </c>
      <c r="D29" s="104">
        <v>1522</v>
      </c>
      <c r="E29" s="104">
        <v>776</v>
      </c>
      <c r="F29" s="104">
        <v>746</v>
      </c>
      <c r="H29" s="462" t="s">
        <v>73</v>
      </c>
      <c r="I29" s="463"/>
      <c r="J29" s="108">
        <v>1</v>
      </c>
      <c r="K29" s="109">
        <v>3</v>
      </c>
      <c r="L29" s="110">
        <v>1</v>
      </c>
      <c r="M29" s="111">
        <v>2</v>
      </c>
    </row>
    <row r="30" spans="1:13" ht="13.5">
      <c r="A30" s="436" t="s">
        <v>71</v>
      </c>
      <c r="B30" s="437"/>
      <c r="C30" s="104">
        <v>1137</v>
      </c>
      <c r="D30" s="104">
        <v>1911</v>
      </c>
      <c r="E30" s="104">
        <v>1007</v>
      </c>
      <c r="F30" s="104">
        <v>904</v>
      </c>
      <c r="H30" s="444" t="s">
        <v>85</v>
      </c>
      <c r="I30" s="445"/>
      <c r="J30" s="112">
        <v>341</v>
      </c>
      <c r="K30" s="113">
        <v>862</v>
      </c>
      <c r="L30" s="114">
        <v>417</v>
      </c>
      <c r="M30" s="115">
        <v>445</v>
      </c>
    </row>
    <row r="31" spans="1:13" ht="13.5">
      <c r="A31" s="436" t="s">
        <v>72</v>
      </c>
      <c r="B31" s="437"/>
      <c r="C31" s="104">
        <v>820</v>
      </c>
      <c r="D31" s="104">
        <v>1520</v>
      </c>
      <c r="E31" s="104">
        <v>765</v>
      </c>
      <c r="F31" s="104">
        <v>755</v>
      </c>
      <c r="H31" s="448" t="s">
        <v>69</v>
      </c>
      <c r="I31" s="449"/>
      <c r="J31" s="104">
        <v>2</v>
      </c>
      <c r="K31" s="105">
        <v>2</v>
      </c>
      <c r="L31" s="106">
        <v>1</v>
      </c>
      <c r="M31" s="107">
        <v>1</v>
      </c>
    </row>
    <row r="32" spans="1:13" ht="13.5">
      <c r="A32" s="436" t="s">
        <v>73</v>
      </c>
      <c r="B32" s="437"/>
      <c r="C32" s="104">
        <v>1997</v>
      </c>
      <c r="D32" s="104">
        <v>3781</v>
      </c>
      <c r="E32" s="104">
        <v>1911</v>
      </c>
      <c r="F32" s="104">
        <v>1870</v>
      </c>
      <c r="H32" s="448" t="s">
        <v>71</v>
      </c>
      <c r="I32" s="449"/>
      <c r="J32" s="104">
        <v>208</v>
      </c>
      <c r="K32" s="105">
        <v>528</v>
      </c>
      <c r="L32" s="106">
        <v>242</v>
      </c>
      <c r="M32" s="107">
        <v>286</v>
      </c>
    </row>
    <row r="33" spans="1:13" ht="13.5">
      <c r="A33" s="436" t="s">
        <v>74</v>
      </c>
      <c r="B33" s="437"/>
      <c r="C33" s="104">
        <v>1148</v>
      </c>
      <c r="D33" s="104">
        <v>2164</v>
      </c>
      <c r="E33" s="104">
        <v>1095</v>
      </c>
      <c r="F33" s="104">
        <v>1069</v>
      </c>
      <c r="H33" s="456" t="s">
        <v>72</v>
      </c>
      <c r="I33" s="457"/>
      <c r="J33" s="116">
        <v>131</v>
      </c>
      <c r="K33" s="117">
        <v>332</v>
      </c>
      <c r="L33" s="118">
        <v>174</v>
      </c>
      <c r="M33" s="119">
        <v>158</v>
      </c>
    </row>
    <row r="34" spans="1:13" ht="13.5">
      <c r="A34" s="436" t="s">
        <v>75</v>
      </c>
      <c r="B34" s="437"/>
      <c r="C34" s="104">
        <v>1224</v>
      </c>
      <c r="D34" s="104">
        <v>2422</v>
      </c>
      <c r="E34" s="104">
        <v>1286</v>
      </c>
      <c r="F34" s="104">
        <v>1136</v>
      </c>
      <c r="H34" s="464" t="s">
        <v>86</v>
      </c>
      <c r="I34" s="465"/>
      <c r="J34" s="100">
        <v>3112</v>
      </c>
      <c r="K34" s="101">
        <v>8055</v>
      </c>
      <c r="L34" s="102">
        <v>4217</v>
      </c>
      <c r="M34" s="103">
        <v>3838</v>
      </c>
    </row>
    <row r="35" spans="1:13" ht="13.5">
      <c r="A35" s="436" t="s">
        <v>87</v>
      </c>
      <c r="B35" s="437"/>
      <c r="C35" s="104">
        <v>468</v>
      </c>
      <c r="D35" s="104">
        <v>948</v>
      </c>
      <c r="E35" s="104">
        <v>508</v>
      </c>
      <c r="F35" s="104">
        <v>440</v>
      </c>
      <c r="H35" s="448" t="s">
        <v>69</v>
      </c>
      <c r="I35" s="449"/>
      <c r="J35" s="104">
        <v>1036</v>
      </c>
      <c r="K35" s="105">
        <v>2721</v>
      </c>
      <c r="L35" s="106">
        <v>1419</v>
      </c>
      <c r="M35" s="107">
        <v>1302</v>
      </c>
    </row>
    <row r="36" spans="1:13" ht="13.5">
      <c r="A36" s="438" t="s">
        <v>88</v>
      </c>
      <c r="B36" s="439"/>
      <c r="C36" s="116">
        <v>531</v>
      </c>
      <c r="D36" s="116">
        <v>1074</v>
      </c>
      <c r="E36" s="116">
        <v>577</v>
      </c>
      <c r="F36" s="116">
        <v>497</v>
      </c>
      <c r="H36" s="448" t="s">
        <v>71</v>
      </c>
      <c r="I36" s="449"/>
      <c r="J36" s="104">
        <v>935</v>
      </c>
      <c r="K36" s="105">
        <v>2481</v>
      </c>
      <c r="L36" s="106">
        <v>1286</v>
      </c>
      <c r="M36" s="107">
        <v>1195</v>
      </c>
    </row>
    <row r="37" spans="1:13" ht="13.5">
      <c r="A37" s="446" t="s">
        <v>183</v>
      </c>
      <c r="B37" s="447"/>
      <c r="C37" s="120">
        <v>1289</v>
      </c>
      <c r="D37" s="120">
        <v>3260</v>
      </c>
      <c r="E37" s="120">
        <v>1624</v>
      </c>
      <c r="F37" s="120">
        <v>1636</v>
      </c>
      <c r="H37" s="462" t="s">
        <v>72</v>
      </c>
      <c r="I37" s="463"/>
      <c r="J37" s="108">
        <v>1141</v>
      </c>
      <c r="K37" s="109">
        <v>2853</v>
      </c>
      <c r="L37" s="110">
        <v>1512</v>
      </c>
      <c r="M37" s="111">
        <v>1341</v>
      </c>
    </row>
    <row r="38" spans="1:13" ht="13.5">
      <c r="A38" s="450" t="s">
        <v>90</v>
      </c>
      <c r="B38" s="451"/>
      <c r="C38" s="124">
        <v>1149</v>
      </c>
      <c r="D38" s="124">
        <v>2933</v>
      </c>
      <c r="E38" s="124">
        <v>1513</v>
      </c>
      <c r="F38" s="124">
        <v>1420</v>
      </c>
      <c r="H38" s="444" t="s">
        <v>91</v>
      </c>
      <c r="I38" s="445"/>
      <c r="J38" s="112">
        <v>1027</v>
      </c>
      <c r="K38" s="113">
        <v>2648</v>
      </c>
      <c r="L38" s="114">
        <v>1320</v>
      </c>
      <c r="M38" s="115">
        <v>1328</v>
      </c>
    </row>
    <row r="39" spans="1:13" ht="13.5">
      <c r="A39" s="434" t="s">
        <v>92</v>
      </c>
      <c r="B39" s="435"/>
      <c r="C39" s="100">
        <v>4267</v>
      </c>
      <c r="D39" s="100">
        <v>9926</v>
      </c>
      <c r="E39" s="100">
        <v>5211</v>
      </c>
      <c r="F39" s="100">
        <v>4715</v>
      </c>
      <c r="H39" s="448" t="s">
        <v>69</v>
      </c>
      <c r="I39" s="449"/>
      <c r="J39" s="104">
        <v>391</v>
      </c>
      <c r="K39" s="105">
        <v>1003</v>
      </c>
      <c r="L39" s="106">
        <v>513</v>
      </c>
      <c r="M39" s="107">
        <v>490</v>
      </c>
    </row>
    <row r="40" spans="1:13" ht="13.5">
      <c r="A40" s="436" t="s">
        <v>69</v>
      </c>
      <c r="B40" s="437"/>
      <c r="C40" s="104">
        <v>310</v>
      </c>
      <c r="D40" s="104">
        <v>609</v>
      </c>
      <c r="E40" s="104">
        <v>316</v>
      </c>
      <c r="F40" s="104">
        <v>293</v>
      </c>
      <c r="H40" s="448" t="s">
        <v>71</v>
      </c>
      <c r="I40" s="449"/>
      <c r="J40" s="104">
        <v>635</v>
      </c>
      <c r="K40" s="105">
        <v>1644</v>
      </c>
      <c r="L40" s="106">
        <v>806</v>
      </c>
      <c r="M40" s="107">
        <v>838</v>
      </c>
    </row>
    <row r="41" spans="1:13" ht="13.5">
      <c r="A41" s="436" t="s">
        <v>71</v>
      </c>
      <c r="B41" s="437"/>
      <c r="C41" s="104">
        <v>687</v>
      </c>
      <c r="D41" s="104">
        <v>1481</v>
      </c>
      <c r="E41" s="104">
        <v>767</v>
      </c>
      <c r="F41" s="104">
        <v>714</v>
      </c>
      <c r="H41" s="456" t="s">
        <v>72</v>
      </c>
      <c r="I41" s="457"/>
      <c r="J41" s="116">
        <v>1</v>
      </c>
      <c r="K41" s="117">
        <v>1</v>
      </c>
      <c r="L41" s="118">
        <v>1</v>
      </c>
      <c r="M41" s="119">
        <v>0</v>
      </c>
    </row>
    <row r="42" spans="1:13" ht="13.5">
      <c r="A42" s="436" t="s">
        <v>72</v>
      </c>
      <c r="B42" s="437"/>
      <c r="C42" s="104">
        <v>449</v>
      </c>
      <c r="D42" s="104">
        <v>1027</v>
      </c>
      <c r="E42" s="104">
        <v>536</v>
      </c>
      <c r="F42" s="104">
        <v>491</v>
      </c>
      <c r="H42" s="464" t="s">
        <v>93</v>
      </c>
      <c r="I42" s="465"/>
      <c r="J42" s="100">
        <v>5067</v>
      </c>
      <c r="K42" s="101">
        <v>10542</v>
      </c>
      <c r="L42" s="102">
        <v>5403</v>
      </c>
      <c r="M42" s="103">
        <v>5139</v>
      </c>
    </row>
    <row r="43" spans="1:13" ht="13.5">
      <c r="A43" s="436" t="s">
        <v>73</v>
      </c>
      <c r="B43" s="437"/>
      <c r="C43" s="104">
        <v>302</v>
      </c>
      <c r="D43" s="104">
        <v>713</v>
      </c>
      <c r="E43" s="104">
        <v>368</v>
      </c>
      <c r="F43" s="104">
        <v>345</v>
      </c>
      <c r="H43" s="448" t="s">
        <v>69</v>
      </c>
      <c r="I43" s="449"/>
      <c r="J43" s="104">
        <v>1793</v>
      </c>
      <c r="K43" s="105">
        <v>3899</v>
      </c>
      <c r="L43" s="106">
        <v>1983</v>
      </c>
      <c r="M43" s="107">
        <v>1916</v>
      </c>
    </row>
    <row r="44" spans="1:13" ht="13.5">
      <c r="A44" s="436" t="s">
        <v>74</v>
      </c>
      <c r="B44" s="437"/>
      <c r="C44" s="104">
        <v>920</v>
      </c>
      <c r="D44" s="104">
        <v>2189</v>
      </c>
      <c r="E44" s="104">
        <v>1176</v>
      </c>
      <c r="F44" s="104">
        <v>1013</v>
      </c>
      <c r="H44" s="448" t="s">
        <v>71</v>
      </c>
      <c r="I44" s="449"/>
      <c r="J44" s="104">
        <v>1125</v>
      </c>
      <c r="K44" s="105">
        <v>2267</v>
      </c>
      <c r="L44" s="106">
        <v>1193</v>
      </c>
      <c r="M44" s="107">
        <v>1074</v>
      </c>
    </row>
    <row r="45" spans="1:13" ht="13.5">
      <c r="A45" s="436" t="s">
        <v>75</v>
      </c>
      <c r="B45" s="437"/>
      <c r="C45" s="104">
        <v>444</v>
      </c>
      <c r="D45" s="104">
        <v>1150</v>
      </c>
      <c r="E45" s="104">
        <v>584</v>
      </c>
      <c r="F45" s="104">
        <v>566</v>
      </c>
      <c r="H45" s="448" t="s">
        <v>72</v>
      </c>
      <c r="I45" s="449"/>
      <c r="J45" s="104">
        <v>1277</v>
      </c>
      <c r="K45" s="105">
        <v>2580</v>
      </c>
      <c r="L45" s="106">
        <v>1294</v>
      </c>
      <c r="M45" s="107">
        <v>1286</v>
      </c>
    </row>
    <row r="46" spans="1:13" ht="13.5">
      <c r="A46" s="436" t="s">
        <v>87</v>
      </c>
      <c r="B46" s="437"/>
      <c r="C46" s="104">
        <v>679</v>
      </c>
      <c r="D46" s="104">
        <v>1683</v>
      </c>
      <c r="E46" s="104">
        <v>898</v>
      </c>
      <c r="F46" s="104">
        <v>785</v>
      </c>
      <c r="H46" s="462" t="s">
        <v>73</v>
      </c>
      <c r="I46" s="463"/>
      <c r="J46" s="108">
        <v>872</v>
      </c>
      <c r="K46" s="109">
        <v>1796</v>
      </c>
      <c r="L46" s="110">
        <v>933</v>
      </c>
      <c r="M46" s="111">
        <v>863</v>
      </c>
    </row>
    <row r="47" spans="1:13" ht="13.5">
      <c r="A47" s="442" t="s">
        <v>88</v>
      </c>
      <c r="B47" s="443"/>
      <c r="C47" s="108">
        <v>476</v>
      </c>
      <c r="D47" s="108">
        <v>1074</v>
      </c>
      <c r="E47" s="108">
        <v>566</v>
      </c>
      <c r="F47" s="108">
        <v>508</v>
      </c>
      <c r="H47" s="444" t="s">
        <v>94</v>
      </c>
      <c r="I47" s="445"/>
      <c r="J47" s="112">
        <v>3852</v>
      </c>
      <c r="K47" s="113">
        <v>10141</v>
      </c>
      <c r="L47" s="114">
        <v>5258</v>
      </c>
      <c r="M47" s="115">
        <v>4883</v>
      </c>
    </row>
    <row r="48" spans="1:13" ht="13.5">
      <c r="A48" s="440" t="s">
        <v>184</v>
      </c>
      <c r="B48" s="441"/>
      <c r="C48" s="112">
        <v>543</v>
      </c>
      <c r="D48" s="112">
        <v>1168</v>
      </c>
      <c r="E48" s="112">
        <v>612</v>
      </c>
      <c r="F48" s="112">
        <v>556</v>
      </c>
      <c r="H48" s="448" t="s">
        <v>69</v>
      </c>
      <c r="I48" s="449"/>
      <c r="J48" s="104">
        <v>488</v>
      </c>
      <c r="K48" s="105">
        <v>1151</v>
      </c>
      <c r="L48" s="106">
        <v>644</v>
      </c>
      <c r="M48" s="107">
        <v>507</v>
      </c>
    </row>
    <row r="49" spans="1:13" ht="13.5">
      <c r="A49" s="436" t="s">
        <v>96</v>
      </c>
      <c r="B49" s="437"/>
      <c r="C49" s="104">
        <v>543</v>
      </c>
      <c r="D49" s="104">
        <v>1168</v>
      </c>
      <c r="E49" s="104">
        <v>612</v>
      </c>
      <c r="F49" s="104">
        <v>556</v>
      </c>
      <c r="H49" s="448" t="s">
        <v>71</v>
      </c>
      <c r="I49" s="449"/>
      <c r="J49" s="104">
        <v>784</v>
      </c>
      <c r="K49" s="105">
        <v>2038</v>
      </c>
      <c r="L49" s="106">
        <v>1027</v>
      </c>
      <c r="M49" s="107">
        <v>1011</v>
      </c>
    </row>
    <row r="50" spans="1:13" ht="13.5">
      <c r="A50" s="438" t="s">
        <v>72</v>
      </c>
      <c r="B50" s="439"/>
      <c r="C50" s="116">
        <v>0</v>
      </c>
      <c r="D50" s="116">
        <v>0</v>
      </c>
      <c r="E50" s="116">
        <v>0</v>
      </c>
      <c r="F50" s="116">
        <v>0</v>
      </c>
      <c r="H50" s="448" t="s">
        <v>72</v>
      </c>
      <c r="I50" s="449"/>
      <c r="J50" s="104">
        <v>650</v>
      </c>
      <c r="K50" s="105">
        <v>1789</v>
      </c>
      <c r="L50" s="106">
        <v>942</v>
      </c>
      <c r="M50" s="107">
        <v>847</v>
      </c>
    </row>
    <row r="51" spans="1:13" ht="13.5">
      <c r="A51" s="434" t="s">
        <v>97</v>
      </c>
      <c r="B51" s="435"/>
      <c r="C51" s="100">
        <v>2420</v>
      </c>
      <c r="D51" s="100">
        <v>5564</v>
      </c>
      <c r="E51" s="100">
        <v>2944</v>
      </c>
      <c r="F51" s="100">
        <v>2620</v>
      </c>
      <c r="H51" s="448" t="s">
        <v>73</v>
      </c>
      <c r="I51" s="449"/>
      <c r="J51" s="104">
        <v>871</v>
      </c>
      <c r="K51" s="105">
        <v>2348</v>
      </c>
      <c r="L51" s="106">
        <v>1208</v>
      </c>
      <c r="M51" s="107">
        <v>1140</v>
      </c>
    </row>
    <row r="52" spans="1:13" ht="13.5">
      <c r="A52" s="436" t="s">
        <v>69</v>
      </c>
      <c r="B52" s="437"/>
      <c r="C52" s="104">
        <v>499</v>
      </c>
      <c r="D52" s="104">
        <v>970</v>
      </c>
      <c r="E52" s="104">
        <v>523</v>
      </c>
      <c r="F52" s="104">
        <v>447</v>
      </c>
      <c r="H52" s="448" t="s">
        <v>74</v>
      </c>
      <c r="I52" s="449"/>
      <c r="J52" s="104">
        <v>499</v>
      </c>
      <c r="K52" s="105">
        <v>1382</v>
      </c>
      <c r="L52" s="106">
        <v>669</v>
      </c>
      <c r="M52" s="107">
        <v>713</v>
      </c>
    </row>
    <row r="53" spans="1:13" ht="13.5">
      <c r="A53" s="436" t="s">
        <v>71</v>
      </c>
      <c r="B53" s="437"/>
      <c r="C53" s="104">
        <v>156</v>
      </c>
      <c r="D53" s="104">
        <v>347</v>
      </c>
      <c r="E53" s="104">
        <v>177</v>
      </c>
      <c r="F53" s="104">
        <v>170</v>
      </c>
      <c r="H53" s="448" t="s">
        <v>75</v>
      </c>
      <c r="I53" s="449"/>
      <c r="J53" s="104">
        <v>489</v>
      </c>
      <c r="K53" s="105">
        <v>1241</v>
      </c>
      <c r="L53" s="106">
        <v>656</v>
      </c>
      <c r="M53" s="107">
        <v>585</v>
      </c>
    </row>
    <row r="54" spans="1:13" ht="13.5">
      <c r="A54" s="436" t="s">
        <v>72</v>
      </c>
      <c r="B54" s="437"/>
      <c r="C54" s="104">
        <v>316</v>
      </c>
      <c r="D54" s="104">
        <v>740</v>
      </c>
      <c r="E54" s="104">
        <v>381</v>
      </c>
      <c r="F54" s="104">
        <v>359</v>
      </c>
      <c r="H54" s="456" t="s">
        <v>87</v>
      </c>
      <c r="I54" s="457"/>
      <c r="J54" s="116">
        <v>71</v>
      </c>
      <c r="K54" s="117">
        <v>192</v>
      </c>
      <c r="L54" s="118">
        <v>112</v>
      </c>
      <c r="M54" s="119">
        <v>80</v>
      </c>
    </row>
    <row r="55" spans="1:13" ht="13.5">
      <c r="A55" s="436" t="s">
        <v>73</v>
      </c>
      <c r="B55" s="437"/>
      <c r="C55" s="104">
        <v>370</v>
      </c>
      <c r="D55" s="104">
        <v>865</v>
      </c>
      <c r="E55" s="104">
        <v>471</v>
      </c>
      <c r="F55" s="104">
        <v>394</v>
      </c>
      <c r="H55" s="444" t="s">
        <v>191</v>
      </c>
      <c r="I55" s="445"/>
      <c r="J55" s="112">
        <v>2996</v>
      </c>
      <c r="K55" s="113">
        <v>7355</v>
      </c>
      <c r="L55" s="114">
        <v>3688</v>
      </c>
      <c r="M55" s="115">
        <v>3667</v>
      </c>
    </row>
    <row r="56" spans="1:13" ht="13.5">
      <c r="A56" s="436" t="s">
        <v>74</v>
      </c>
      <c r="B56" s="437"/>
      <c r="C56" s="104">
        <v>579</v>
      </c>
      <c r="D56" s="104">
        <v>1441</v>
      </c>
      <c r="E56" s="104">
        <v>751</v>
      </c>
      <c r="F56" s="104">
        <v>690</v>
      </c>
      <c r="H56" s="448" t="s">
        <v>69</v>
      </c>
      <c r="I56" s="449"/>
      <c r="J56" s="104">
        <v>267</v>
      </c>
      <c r="K56" s="105">
        <v>708</v>
      </c>
      <c r="L56" s="106">
        <v>345</v>
      </c>
      <c r="M56" s="107">
        <v>363</v>
      </c>
    </row>
    <row r="57" spans="1:13" ht="13.5">
      <c r="A57" s="442" t="s">
        <v>75</v>
      </c>
      <c r="B57" s="443"/>
      <c r="C57" s="108">
        <v>500</v>
      </c>
      <c r="D57" s="108">
        <v>1201</v>
      </c>
      <c r="E57" s="108">
        <v>641</v>
      </c>
      <c r="F57" s="108">
        <v>560</v>
      </c>
      <c r="H57" s="448" t="s">
        <v>71</v>
      </c>
      <c r="I57" s="449"/>
      <c r="J57" s="104">
        <v>432</v>
      </c>
      <c r="K57" s="105">
        <v>998</v>
      </c>
      <c r="L57" s="106">
        <v>533</v>
      </c>
      <c r="M57" s="107">
        <v>465</v>
      </c>
    </row>
    <row r="58" spans="1:13" ht="13.5">
      <c r="A58" s="440" t="s">
        <v>99</v>
      </c>
      <c r="B58" s="441"/>
      <c r="C58" s="112">
        <v>3503</v>
      </c>
      <c r="D58" s="112">
        <v>8250</v>
      </c>
      <c r="E58" s="112">
        <v>4244</v>
      </c>
      <c r="F58" s="112">
        <v>4006</v>
      </c>
      <c r="H58" s="448" t="s">
        <v>72</v>
      </c>
      <c r="I58" s="449"/>
      <c r="J58" s="104">
        <v>963</v>
      </c>
      <c r="K58" s="105">
        <v>2360</v>
      </c>
      <c r="L58" s="106">
        <v>1230</v>
      </c>
      <c r="M58" s="107">
        <v>1130</v>
      </c>
    </row>
    <row r="59" spans="1:13" ht="13.5">
      <c r="A59" s="436" t="s">
        <v>69</v>
      </c>
      <c r="B59" s="437"/>
      <c r="C59" s="104">
        <v>483</v>
      </c>
      <c r="D59" s="104">
        <v>1141</v>
      </c>
      <c r="E59" s="104">
        <v>586</v>
      </c>
      <c r="F59" s="104">
        <v>555</v>
      </c>
      <c r="H59" s="448" t="s">
        <v>73</v>
      </c>
      <c r="I59" s="449"/>
      <c r="J59" s="104">
        <v>826</v>
      </c>
      <c r="K59" s="105">
        <v>1980</v>
      </c>
      <c r="L59" s="106">
        <v>911</v>
      </c>
      <c r="M59" s="107">
        <v>1069</v>
      </c>
    </row>
    <row r="60" spans="1:13" ht="13.5">
      <c r="A60" s="436" t="s">
        <v>71</v>
      </c>
      <c r="B60" s="437"/>
      <c r="C60" s="104">
        <v>481</v>
      </c>
      <c r="D60" s="104">
        <v>1094</v>
      </c>
      <c r="E60" s="104">
        <v>547</v>
      </c>
      <c r="F60" s="104">
        <v>547</v>
      </c>
      <c r="H60" s="448" t="s">
        <v>212</v>
      </c>
      <c r="I60" s="449"/>
      <c r="J60" s="104">
        <v>65</v>
      </c>
      <c r="K60" s="105">
        <v>162</v>
      </c>
      <c r="L60" s="106">
        <v>85</v>
      </c>
      <c r="M60" s="107">
        <v>77</v>
      </c>
    </row>
    <row r="61" spans="1:13" ht="13.5">
      <c r="A61" s="436" t="s">
        <v>72</v>
      </c>
      <c r="B61" s="437"/>
      <c r="C61" s="104">
        <v>565</v>
      </c>
      <c r="D61" s="104">
        <v>1310</v>
      </c>
      <c r="E61" s="104">
        <v>682</v>
      </c>
      <c r="F61" s="104">
        <v>628</v>
      </c>
      <c r="H61" s="456" t="s">
        <v>75</v>
      </c>
      <c r="I61" s="457"/>
      <c r="J61" s="116">
        <v>443</v>
      </c>
      <c r="K61" s="117">
        <v>1147</v>
      </c>
      <c r="L61" s="118">
        <v>584</v>
      </c>
      <c r="M61" s="119">
        <v>563</v>
      </c>
    </row>
    <row r="62" spans="1:13" ht="13.5">
      <c r="A62" s="436" t="s">
        <v>73</v>
      </c>
      <c r="B62" s="437"/>
      <c r="C62" s="104">
        <v>446</v>
      </c>
      <c r="D62" s="104">
        <v>1120</v>
      </c>
      <c r="E62" s="104">
        <v>551</v>
      </c>
      <c r="F62" s="104">
        <v>569</v>
      </c>
      <c r="H62" s="464" t="s">
        <v>100</v>
      </c>
      <c r="I62" s="465"/>
      <c r="J62" s="100">
        <v>2089</v>
      </c>
      <c r="K62" s="101">
        <v>5553</v>
      </c>
      <c r="L62" s="102">
        <v>2871</v>
      </c>
      <c r="M62" s="103">
        <v>2682</v>
      </c>
    </row>
    <row r="63" spans="1:13" ht="13.5">
      <c r="A63" s="436" t="s">
        <v>74</v>
      </c>
      <c r="B63" s="437"/>
      <c r="C63" s="104">
        <v>461</v>
      </c>
      <c r="D63" s="104">
        <v>1096</v>
      </c>
      <c r="E63" s="104">
        <v>569</v>
      </c>
      <c r="F63" s="104">
        <v>527</v>
      </c>
      <c r="H63" s="448" t="s">
        <v>69</v>
      </c>
      <c r="I63" s="449"/>
      <c r="J63" s="104">
        <v>861</v>
      </c>
      <c r="K63" s="105">
        <v>2333</v>
      </c>
      <c r="L63" s="106">
        <v>1265</v>
      </c>
      <c r="M63" s="107">
        <v>1068</v>
      </c>
    </row>
    <row r="64" spans="1:13" ht="13.5">
      <c r="A64" s="436" t="s">
        <v>75</v>
      </c>
      <c r="B64" s="437"/>
      <c r="C64" s="104">
        <v>551</v>
      </c>
      <c r="D64" s="104">
        <v>1269</v>
      </c>
      <c r="E64" s="104">
        <v>698</v>
      </c>
      <c r="F64" s="104">
        <v>571</v>
      </c>
      <c r="H64" s="462" t="s">
        <v>71</v>
      </c>
      <c r="I64" s="463"/>
      <c r="J64" s="108">
        <v>1228</v>
      </c>
      <c r="K64" s="109">
        <v>3220</v>
      </c>
      <c r="L64" s="110">
        <v>1606</v>
      </c>
      <c r="M64" s="111">
        <v>1614</v>
      </c>
    </row>
    <row r="65" spans="1:13" ht="13.5">
      <c r="A65" s="438" t="s">
        <v>87</v>
      </c>
      <c r="B65" s="439"/>
      <c r="C65" s="116">
        <v>516</v>
      </c>
      <c r="D65" s="116">
        <v>1220</v>
      </c>
      <c r="E65" s="116">
        <v>611</v>
      </c>
      <c r="F65" s="116">
        <v>609</v>
      </c>
      <c r="H65" s="444" t="s">
        <v>192</v>
      </c>
      <c r="I65" s="445"/>
      <c r="J65" s="112">
        <v>3</v>
      </c>
      <c r="K65" s="113">
        <v>4</v>
      </c>
      <c r="L65" s="114">
        <v>2</v>
      </c>
      <c r="M65" s="115">
        <v>2</v>
      </c>
    </row>
    <row r="66" spans="1:13" ht="14.25" thickBot="1">
      <c r="A66" s="434" t="s">
        <v>102</v>
      </c>
      <c r="B66" s="435"/>
      <c r="C66" s="100">
        <v>2014</v>
      </c>
      <c r="D66" s="100">
        <v>5433</v>
      </c>
      <c r="E66" s="100">
        <v>2728</v>
      </c>
      <c r="F66" s="100">
        <v>2705</v>
      </c>
      <c r="H66" s="471" t="s">
        <v>103</v>
      </c>
      <c r="I66" s="472"/>
      <c r="J66" s="128">
        <v>3</v>
      </c>
      <c r="K66" s="129">
        <v>4</v>
      </c>
      <c r="L66" s="130">
        <v>2</v>
      </c>
      <c r="M66" s="131">
        <v>2</v>
      </c>
    </row>
    <row r="67" spans="1:6" ht="13.5">
      <c r="A67" s="436" t="s">
        <v>69</v>
      </c>
      <c r="B67" s="437"/>
      <c r="C67" s="104">
        <v>277</v>
      </c>
      <c r="D67" s="104">
        <v>637</v>
      </c>
      <c r="E67" s="104">
        <v>333</v>
      </c>
      <c r="F67" s="104">
        <v>304</v>
      </c>
    </row>
    <row r="68" spans="1:6" ht="13.5">
      <c r="A68" s="436" t="s">
        <v>71</v>
      </c>
      <c r="B68" s="437"/>
      <c r="C68" s="104">
        <v>512</v>
      </c>
      <c r="D68" s="104">
        <v>1462</v>
      </c>
      <c r="E68" s="104">
        <v>703</v>
      </c>
      <c r="F68" s="104">
        <v>759</v>
      </c>
    </row>
    <row r="69" spans="1:6" ht="13.5">
      <c r="A69" s="436" t="s">
        <v>72</v>
      </c>
      <c r="B69" s="437"/>
      <c r="C69" s="104">
        <v>694</v>
      </c>
      <c r="D69" s="104">
        <v>1891</v>
      </c>
      <c r="E69" s="104">
        <v>973</v>
      </c>
      <c r="F69" s="104">
        <v>918</v>
      </c>
    </row>
    <row r="70" spans="1:6" ht="13.5">
      <c r="A70" s="442" t="s">
        <v>73</v>
      </c>
      <c r="B70" s="443"/>
      <c r="C70" s="108">
        <v>531</v>
      </c>
      <c r="D70" s="108">
        <v>1443</v>
      </c>
      <c r="E70" s="108">
        <v>719</v>
      </c>
      <c r="F70" s="108">
        <v>724</v>
      </c>
    </row>
    <row r="71" spans="1:6" ht="13.5">
      <c r="A71" s="440" t="s">
        <v>104</v>
      </c>
      <c r="B71" s="441"/>
      <c r="C71" s="112">
        <v>2002</v>
      </c>
      <c r="D71" s="112">
        <v>4902</v>
      </c>
      <c r="E71" s="112">
        <v>2325</v>
      </c>
      <c r="F71" s="112">
        <v>2577</v>
      </c>
    </row>
    <row r="72" spans="1:6" ht="13.5">
      <c r="A72" s="436" t="s">
        <v>69</v>
      </c>
      <c r="B72" s="437"/>
      <c r="C72" s="104">
        <v>304</v>
      </c>
      <c r="D72" s="104">
        <v>788</v>
      </c>
      <c r="E72" s="104">
        <v>384</v>
      </c>
      <c r="F72" s="104">
        <v>404</v>
      </c>
    </row>
    <row r="73" spans="1:6" ht="13.5">
      <c r="A73" s="436" t="s">
        <v>71</v>
      </c>
      <c r="B73" s="437"/>
      <c r="C73" s="104">
        <v>400</v>
      </c>
      <c r="D73" s="104">
        <v>991</v>
      </c>
      <c r="E73" s="104">
        <v>495</v>
      </c>
      <c r="F73" s="104">
        <v>496</v>
      </c>
    </row>
    <row r="74" spans="1:6" ht="13.5">
      <c r="A74" s="438" t="s">
        <v>72</v>
      </c>
      <c r="B74" s="439"/>
      <c r="C74" s="116">
        <v>1298</v>
      </c>
      <c r="D74" s="116">
        <v>3123</v>
      </c>
      <c r="E74" s="116">
        <v>1446</v>
      </c>
      <c r="F74" s="116">
        <v>1677</v>
      </c>
    </row>
    <row r="75" spans="1:6" ht="13.5">
      <c r="A75" s="450" t="s">
        <v>105</v>
      </c>
      <c r="B75" s="451"/>
      <c r="C75" s="124">
        <v>649</v>
      </c>
      <c r="D75" s="124">
        <v>1392</v>
      </c>
      <c r="E75" s="124">
        <v>734</v>
      </c>
      <c r="F75" s="124">
        <v>658</v>
      </c>
    </row>
    <row r="76" spans="5:6" ht="13.5">
      <c r="E76" s="500" t="s">
        <v>106</v>
      </c>
      <c r="F76" s="500"/>
    </row>
    <row r="78" ht="14.25" thickBot="1"/>
    <row r="79" spans="1:13" ht="14.25" thickBot="1">
      <c r="A79" s="454"/>
      <c r="B79" s="455"/>
      <c r="C79" s="24" t="s">
        <v>18</v>
      </c>
      <c r="D79" s="23" t="s">
        <v>66</v>
      </c>
      <c r="E79" s="21" t="s">
        <v>21</v>
      </c>
      <c r="F79" s="22" t="s">
        <v>22</v>
      </c>
      <c r="H79" s="444" t="s">
        <v>107</v>
      </c>
      <c r="I79" s="445"/>
      <c r="J79" s="140">
        <v>6523</v>
      </c>
      <c r="K79" s="141">
        <v>13663</v>
      </c>
      <c r="L79" s="142">
        <v>6978</v>
      </c>
      <c r="M79" s="143">
        <v>6685</v>
      </c>
    </row>
    <row r="80" spans="1:13" ht="14.25">
      <c r="A80" s="452" t="s">
        <v>108</v>
      </c>
      <c r="B80" s="453"/>
      <c r="C80" s="132">
        <v>29799</v>
      </c>
      <c r="D80" s="133">
        <v>70087</v>
      </c>
      <c r="E80" s="134">
        <v>36096</v>
      </c>
      <c r="F80" s="135">
        <v>33991</v>
      </c>
      <c r="H80" s="448" t="s">
        <v>69</v>
      </c>
      <c r="I80" s="449"/>
      <c r="J80" s="144">
        <v>1090</v>
      </c>
      <c r="K80" s="145">
        <v>2255</v>
      </c>
      <c r="L80" s="146">
        <v>1171</v>
      </c>
      <c r="M80" s="147">
        <v>1084</v>
      </c>
    </row>
    <row r="81" spans="1:13" ht="13.5">
      <c r="A81" s="458" t="s">
        <v>109</v>
      </c>
      <c r="B81" s="459"/>
      <c r="C81" s="120">
        <v>0</v>
      </c>
      <c r="D81" s="121">
        <v>0</v>
      </c>
      <c r="E81" s="122">
        <v>0</v>
      </c>
      <c r="F81" s="123">
        <v>0</v>
      </c>
      <c r="H81" s="448" t="s">
        <v>71</v>
      </c>
      <c r="I81" s="449"/>
      <c r="J81" s="144">
        <v>1465</v>
      </c>
      <c r="K81" s="145">
        <v>3676</v>
      </c>
      <c r="L81" s="146">
        <v>1863</v>
      </c>
      <c r="M81" s="147">
        <v>1813</v>
      </c>
    </row>
    <row r="82" spans="1:13" ht="13.5">
      <c r="A82" s="444" t="s">
        <v>110</v>
      </c>
      <c r="B82" s="445"/>
      <c r="C82" s="112">
        <v>4247</v>
      </c>
      <c r="D82" s="113">
        <v>10853</v>
      </c>
      <c r="E82" s="114">
        <v>5568</v>
      </c>
      <c r="F82" s="115">
        <v>5285</v>
      </c>
      <c r="H82" s="448" t="s">
        <v>72</v>
      </c>
      <c r="I82" s="449"/>
      <c r="J82" s="144">
        <v>1896</v>
      </c>
      <c r="K82" s="145">
        <v>3734</v>
      </c>
      <c r="L82" s="146">
        <v>1836</v>
      </c>
      <c r="M82" s="147">
        <v>1898</v>
      </c>
    </row>
    <row r="83" spans="1:13" ht="13.5">
      <c r="A83" s="448" t="s">
        <v>69</v>
      </c>
      <c r="B83" s="449"/>
      <c r="C83" s="104">
        <v>533</v>
      </c>
      <c r="D83" s="105">
        <v>1299</v>
      </c>
      <c r="E83" s="106">
        <v>683</v>
      </c>
      <c r="F83" s="107">
        <v>616</v>
      </c>
      <c r="H83" s="448" t="s">
        <v>73</v>
      </c>
      <c r="I83" s="449"/>
      <c r="J83" s="144">
        <v>1755</v>
      </c>
      <c r="K83" s="145">
        <v>3222</v>
      </c>
      <c r="L83" s="146">
        <v>1681</v>
      </c>
      <c r="M83" s="147">
        <v>1541</v>
      </c>
    </row>
    <row r="84" spans="1:13" ht="13.5">
      <c r="A84" s="448" t="s">
        <v>71</v>
      </c>
      <c r="B84" s="449"/>
      <c r="C84" s="104">
        <v>1143</v>
      </c>
      <c r="D84" s="105">
        <v>2848</v>
      </c>
      <c r="E84" s="106">
        <v>1482</v>
      </c>
      <c r="F84" s="107">
        <v>1366</v>
      </c>
      <c r="H84" s="456" t="s">
        <v>74</v>
      </c>
      <c r="I84" s="457"/>
      <c r="J84" s="148">
        <v>317</v>
      </c>
      <c r="K84" s="149">
        <v>776</v>
      </c>
      <c r="L84" s="150">
        <v>427</v>
      </c>
      <c r="M84" s="151">
        <v>349</v>
      </c>
    </row>
    <row r="85" spans="1:13" ht="13.5">
      <c r="A85" s="448" t="s">
        <v>72</v>
      </c>
      <c r="B85" s="449"/>
      <c r="C85" s="104">
        <v>604</v>
      </c>
      <c r="D85" s="105">
        <v>1376</v>
      </c>
      <c r="E85" s="106">
        <v>723</v>
      </c>
      <c r="F85" s="107">
        <v>653</v>
      </c>
      <c r="H85" s="464" t="s">
        <v>111</v>
      </c>
      <c r="I85" s="465"/>
      <c r="J85" s="140">
        <v>4645</v>
      </c>
      <c r="K85" s="141">
        <v>11620</v>
      </c>
      <c r="L85" s="152">
        <v>6026</v>
      </c>
      <c r="M85" s="153">
        <v>5594</v>
      </c>
    </row>
    <row r="86" spans="1:13" ht="13.5">
      <c r="A86" s="448" t="s">
        <v>73</v>
      </c>
      <c r="B86" s="449"/>
      <c r="C86" s="104">
        <v>635</v>
      </c>
      <c r="D86" s="105">
        <v>1615</v>
      </c>
      <c r="E86" s="106">
        <v>815</v>
      </c>
      <c r="F86" s="107">
        <v>800</v>
      </c>
      <c r="H86" s="448" t="s">
        <v>69</v>
      </c>
      <c r="I86" s="449"/>
      <c r="J86" s="144">
        <v>779</v>
      </c>
      <c r="K86" s="145">
        <v>2200</v>
      </c>
      <c r="L86" s="146">
        <v>1104</v>
      </c>
      <c r="M86" s="147">
        <v>1096</v>
      </c>
    </row>
    <row r="87" spans="1:13" ht="13.5">
      <c r="A87" s="448" t="s">
        <v>74</v>
      </c>
      <c r="B87" s="449"/>
      <c r="C87" s="104">
        <v>607</v>
      </c>
      <c r="D87" s="105">
        <v>1873</v>
      </c>
      <c r="E87" s="106">
        <v>932</v>
      </c>
      <c r="F87" s="107">
        <v>941</v>
      </c>
      <c r="H87" s="448" t="s">
        <v>71</v>
      </c>
      <c r="I87" s="449"/>
      <c r="J87" s="144">
        <v>1051</v>
      </c>
      <c r="K87" s="145">
        <v>2380</v>
      </c>
      <c r="L87" s="146">
        <v>1247</v>
      </c>
      <c r="M87" s="147">
        <v>1133</v>
      </c>
    </row>
    <row r="88" spans="1:13" ht="13.5">
      <c r="A88" s="456" t="s">
        <v>75</v>
      </c>
      <c r="B88" s="457"/>
      <c r="C88" s="116">
        <v>725</v>
      </c>
      <c r="D88" s="117">
        <v>1842</v>
      </c>
      <c r="E88" s="118">
        <v>933</v>
      </c>
      <c r="F88" s="119">
        <v>909</v>
      </c>
      <c r="H88" s="448" t="s">
        <v>72</v>
      </c>
      <c r="I88" s="449"/>
      <c r="J88" s="144">
        <v>1159</v>
      </c>
      <c r="K88" s="145">
        <v>2713</v>
      </c>
      <c r="L88" s="146">
        <v>1440</v>
      </c>
      <c r="M88" s="147">
        <v>1273</v>
      </c>
    </row>
    <row r="89" spans="1:13" ht="13.5">
      <c r="A89" s="458" t="s">
        <v>112</v>
      </c>
      <c r="B89" s="459"/>
      <c r="C89" s="120">
        <v>170</v>
      </c>
      <c r="D89" s="121">
        <v>373</v>
      </c>
      <c r="E89" s="122">
        <v>198</v>
      </c>
      <c r="F89" s="123">
        <v>175</v>
      </c>
      <c r="H89" s="448" t="s">
        <v>73</v>
      </c>
      <c r="I89" s="449"/>
      <c r="J89" s="144">
        <v>994</v>
      </c>
      <c r="K89" s="145">
        <v>2543</v>
      </c>
      <c r="L89" s="146">
        <v>1339</v>
      </c>
      <c r="M89" s="147">
        <v>1204</v>
      </c>
    </row>
    <row r="90" spans="1:13" ht="13.5">
      <c r="A90" s="460" t="s">
        <v>185</v>
      </c>
      <c r="B90" s="461"/>
      <c r="C90" s="124">
        <v>81</v>
      </c>
      <c r="D90" s="125">
        <v>220</v>
      </c>
      <c r="E90" s="126">
        <v>113</v>
      </c>
      <c r="F90" s="127">
        <v>107</v>
      </c>
      <c r="H90" s="462" t="s">
        <v>74</v>
      </c>
      <c r="I90" s="463"/>
      <c r="J90" s="148">
        <v>662</v>
      </c>
      <c r="K90" s="149">
        <v>1784</v>
      </c>
      <c r="L90" s="150">
        <v>896</v>
      </c>
      <c r="M90" s="151">
        <v>888</v>
      </c>
    </row>
    <row r="91" spans="1:13" ht="13.5">
      <c r="A91" s="464" t="s">
        <v>113</v>
      </c>
      <c r="B91" s="465"/>
      <c r="C91" s="100">
        <v>5327</v>
      </c>
      <c r="D91" s="101">
        <v>13152</v>
      </c>
      <c r="E91" s="102">
        <v>6825</v>
      </c>
      <c r="F91" s="103">
        <v>6327</v>
      </c>
      <c r="H91" s="460" t="s">
        <v>114</v>
      </c>
      <c r="I91" s="461"/>
      <c r="J91" s="154">
        <v>951</v>
      </c>
      <c r="K91" s="155">
        <v>2315</v>
      </c>
      <c r="L91" s="156">
        <v>1061</v>
      </c>
      <c r="M91" s="157">
        <v>1254</v>
      </c>
    </row>
    <row r="92" spans="1:13" ht="13.5">
      <c r="A92" s="448" t="s">
        <v>69</v>
      </c>
      <c r="B92" s="449"/>
      <c r="C92" s="104">
        <v>1578</v>
      </c>
      <c r="D92" s="105">
        <v>3893</v>
      </c>
      <c r="E92" s="106">
        <v>2026</v>
      </c>
      <c r="F92" s="107">
        <v>1867</v>
      </c>
      <c r="H92" s="458" t="s">
        <v>115</v>
      </c>
      <c r="I92" s="459"/>
      <c r="J92" s="154">
        <v>0</v>
      </c>
      <c r="K92" s="155">
        <v>0</v>
      </c>
      <c r="L92" s="156">
        <v>0</v>
      </c>
      <c r="M92" s="157">
        <v>0</v>
      </c>
    </row>
    <row r="93" spans="1:13" ht="13.5">
      <c r="A93" s="448" t="s">
        <v>71</v>
      </c>
      <c r="B93" s="449"/>
      <c r="C93" s="104">
        <v>993</v>
      </c>
      <c r="D93" s="105">
        <v>2204</v>
      </c>
      <c r="E93" s="106">
        <v>1186</v>
      </c>
      <c r="F93" s="107">
        <v>1018</v>
      </c>
      <c r="H93" s="444" t="s">
        <v>193</v>
      </c>
      <c r="I93" s="445"/>
      <c r="J93" s="140">
        <v>884</v>
      </c>
      <c r="K93" s="141">
        <v>2255</v>
      </c>
      <c r="L93" s="152">
        <v>1118</v>
      </c>
      <c r="M93" s="153">
        <v>1137</v>
      </c>
    </row>
    <row r="94" spans="1:13" ht="13.5">
      <c r="A94" s="448" t="s">
        <v>72</v>
      </c>
      <c r="B94" s="449"/>
      <c r="C94" s="104">
        <v>990</v>
      </c>
      <c r="D94" s="105">
        <v>2647</v>
      </c>
      <c r="E94" s="106">
        <v>1380</v>
      </c>
      <c r="F94" s="107">
        <v>1267</v>
      </c>
      <c r="H94" s="448" t="s">
        <v>69</v>
      </c>
      <c r="I94" s="449"/>
      <c r="J94" s="144">
        <v>458</v>
      </c>
      <c r="K94" s="145">
        <v>1152</v>
      </c>
      <c r="L94" s="146">
        <v>561</v>
      </c>
      <c r="M94" s="147">
        <v>591</v>
      </c>
    </row>
    <row r="95" spans="1:13" ht="14.25" thickBot="1">
      <c r="A95" s="448" t="s">
        <v>73</v>
      </c>
      <c r="B95" s="449"/>
      <c r="C95" s="104">
        <v>896</v>
      </c>
      <c r="D95" s="105">
        <v>2239</v>
      </c>
      <c r="E95" s="106">
        <v>1177</v>
      </c>
      <c r="F95" s="107">
        <v>1062</v>
      </c>
      <c r="H95" s="471" t="s">
        <v>71</v>
      </c>
      <c r="I95" s="472"/>
      <c r="J95" s="158">
        <v>426</v>
      </c>
      <c r="K95" s="159">
        <v>1103</v>
      </c>
      <c r="L95" s="160">
        <v>557</v>
      </c>
      <c r="M95" s="161">
        <v>546</v>
      </c>
    </row>
    <row r="96" spans="1:13" ht="14.25" thickBot="1">
      <c r="A96" s="462" t="s">
        <v>74</v>
      </c>
      <c r="B96" s="463"/>
      <c r="C96" s="108">
        <v>870</v>
      </c>
      <c r="D96" s="109">
        <v>2169</v>
      </c>
      <c r="E96" s="110">
        <v>1056</v>
      </c>
      <c r="F96" s="111">
        <v>1113</v>
      </c>
      <c r="J96" s="27"/>
      <c r="K96" s="27"/>
      <c r="L96" s="27"/>
      <c r="M96" s="27"/>
    </row>
    <row r="97" spans="1:13" ht="14.25" thickBot="1">
      <c r="A97" s="444" t="s">
        <v>116</v>
      </c>
      <c r="B97" s="445"/>
      <c r="C97" s="112">
        <v>4386</v>
      </c>
      <c r="D97" s="113">
        <v>11271</v>
      </c>
      <c r="E97" s="114">
        <v>5696</v>
      </c>
      <c r="F97" s="115">
        <v>5575</v>
      </c>
      <c r="H97" s="454"/>
      <c r="I97" s="455"/>
      <c r="J97" s="66" t="s">
        <v>18</v>
      </c>
      <c r="K97" s="67" t="s">
        <v>261</v>
      </c>
      <c r="L97" s="68" t="s">
        <v>21</v>
      </c>
      <c r="M97" s="69" t="s">
        <v>22</v>
      </c>
    </row>
    <row r="98" spans="1:13" ht="14.25">
      <c r="A98" s="448" t="s">
        <v>69</v>
      </c>
      <c r="B98" s="449"/>
      <c r="C98" s="104">
        <v>936</v>
      </c>
      <c r="D98" s="105">
        <v>2603</v>
      </c>
      <c r="E98" s="106">
        <v>1330</v>
      </c>
      <c r="F98" s="107">
        <v>1273</v>
      </c>
      <c r="H98" s="452" t="s">
        <v>117</v>
      </c>
      <c r="I98" s="453"/>
      <c r="J98" s="162">
        <v>24475</v>
      </c>
      <c r="K98" s="163">
        <v>62212</v>
      </c>
      <c r="L98" s="164">
        <v>30945</v>
      </c>
      <c r="M98" s="165">
        <v>31267</v>
      </c>
    </row>
    <row r="99" spans="1:13" ht="13.5">
      <c r="A99" s="448" t="s">
        <v>71</v>
      </c>
      <c r="B99" s="449"/>
      <c r="C99" s="104">
        <v>1140</v>
      </c>
      <c r="D99" s="105">
        <v>3026</v>
      </c>
      <c r="E99" s="106">
        <v>1534</v>
      </c>
      <c r="F99" s="107">
        <v>1492</v>
      </c>
      <c r="H99" s="464" t="s">
        <v>194</v>
      </c>
      <c r="I99" s="465"/>
      <c r="J99" s="140">
        <v>3440</v>
      </c>
      <c r="K99" s="141">
        <v>8322</v>
      </c>
      <c r="L99" s="152">
        <v>4118</v>
      </c>
      <c r="M99" s="153">
        <v>4204</v>
      </c>
    </row>
    <row r="100" spans="1:13" ht="13.5">
      <c r="A100" s="448" t="s">
        <v>72</v>
      </c>
      <c r="B100" s="449"/>
      <c r="C100" s="104">
        <v>1308</v>
      </c>
      <c r="D100" s="105">
        <v>3160</v>
      </c>
      <c r="E100" s="106">
        <v>1572</v>
      </c>
      <c r="F100" s="107">
        <v>1588</v>
      </c>
      <c r="H100" s="448" t="s">
        <v>69</v>
      </c>
      <c r="I100" s="449"/>
      <c r="J100" s="144">
        <v>1669</v>
      </c>
      <c r="K100" s="145">
        <v>4104</v>
      </c>
      <c r="L100" s="146">
        <v>2009</v>
      </c>
      <c r="M100" s="147">
        <v>2095</v>
      </c>
    </row>
    <row r="101" spans="1:13" ht="13.5">
      <c r="A101" s="456" t="s">
        <v>73</v>
      </c>
      <c r="B101" s="457"/>
      <c r="C101" s="116">
        <v>1002</v>
      </c>
      <c r="D101" s="117">
        <v>2482</v>
      </c>
      <c r="E101" s="118">
        <v>1260</v>
      </c>
      <c r="F101" s="119">
        <v>1222</v>
      </c>
      <c r="H101" s="448" t="s">
        <v>71</v>
      </c>
      <c r="I101" s="449"/>
      <c r="J101" s="144">
        <v>1041</v>
      </c>
      <c r="K101" s="145">
        <v>2427</v>
      </c>
      <c r="L101" s="146">
        <v>1227</v>
      </c>
      <c r="M101" s="147">
        <v>1200</v>
      </c>
    </row>
    <row r="102" spans="1:13" ht="13.5">
      <c r="A102" s="464" t="s">
        <v>118</v>
      </c>
      <c r="B102" s="465"/>
      <c r="C102" s="100">
        <v>9143</v>
      </c>
      <c r="D102" s="101">
        <v>19030</v>
      </c>
      <c r="E102" s="102">
        <v>9568</v>
      </c>
      <c r="F102" s="103">
        <v>9462</v>
      </c>
      <c r="H102" s="462" t="s">
        <v>213</v>
      </c>
      <c r="I102" s="463"/>
      <c r="J102" s="148">
        <v>730</v>
      </c>
      <c r="K102" s="149">
        <v>1791</v>
      </c>
      <c r="L102" s="150">
        <v>882</v>
      </c>
      <c r="M102" s="151">
        <v>909</v>
      </c>
    </row>
    <row r="103" spans="1:13" ht="13.5">
      <c r="A103" s="448" t="s">
        <v>69</v>
      </c>
      <c r="B103" s="449"/>
      <c r="C103" s="104">
        <v>588</v>
      </c>
      <c r="D103" s="105">
        <v>1258</v>
      </c>
      <c r="E103" s="106">
        <v>647</v>
      </c>
      <c r="F103" s="107">
        <v>611</v>
      </c>
      <c r="H103" s="444" t="s">
        <v>195</v>
      </c>
      <c r="I103" s="445"/>
      <c r="J103" s="140">
        <v>6918</v>
      </c>
      <c r="K103" s="141">
        <v>18670</v>
      </c>
      <c r="L103" s="152">
        <v>9314</v>
      </c>
      <c r="M103" s="153">
        <v>9356</v>
      </c>
    </row>
    <row r="104" spans="1:13" ht="13.5">
      <c r="A104" s="448" t="s">
        <v>71</v>
      </c>
      <c r="B104" s="449"/>
      <c r="C104" s="104">
        <v>1044</v>
      </c>
      <c r="D104" s="105">
        <v>2100</v>
      </c>
      <c r="E104" s="106">
        <v>1073</v>
      </c>
      <c r="F104" s="107">
        <v>1027</v>
      </c>
      <c r="H104" s="448" t="s">
        <v>69</v>
      </c>
      <c r="I104" s="449"/>
      <c r="J104" s="144">
        <v>819</v>
      </c>
      <c r="K104" s="145">
        <v>2380</v>
      </c>
      <c r="L104" s="146">
        <v>1184</v>
      </c>
      <c r="M104" s="147">
        <v>1196</v>
      </c>
    </row>
    <row r="105" spans="1:13" ht="13.5">
      <c r="A105" s="448" t="s">
        <v>72</v>
      </c>
      <c r="B105" s="449"/>
      <c r="C105" s="104">
        <v>1308</v>
      </c>
      <c r="D105" s="105">
        <v>2349</v>
      </c>
      <c r="E105" s="106">
        <v>1163</v>
      </c>
      <c r="F105" s="107">
        <v>1186</v>
      </c>
      <c r="H105" s="448" t="s">
        <v>71</v>
      </c>
      <c r="I105" s="449"/>
      <c r="J105" s="144">
        <v>839</v>
      </c>
      <c r="K105" s="145">
        <v>2241</v>
      </c>
      <c r="L105" s="146">
        <v>1122</v>
      </c>
      <c r="M105" s="147">
        <v>1119</v>
      </c>
    </row>
    <row r="106" spans="1:13" ht="13.5">
      <c r="A106" s="448" t="s">
        <v>73</v>
      </c>
      <c r="B106" s="449"/>
      <c r="C106" s="104">
        <v>1105</v>
      </c>
      <c r="D106" s="105">
        <v>2353</v>
      </c>
      <c r="E106" s="106">
        <v>1215</v>
      </c>
      <c r="F106" s="107">
        <v>1138</v>
      </c>
      <c r="H106" s="448" t="s">
        <v>213</v>
      </c>
      <c r="I106" s="449"/>
      <c r="J106" s="144">
        <v>906</v>
      </c>
      <c r="K106" s="145">
        <v>2392</v>
      </c>
      <c r="L106" s="146">
        <v>1218</v>
      </c>
      <c r="M106" s="147">
        <v>1174</v>
      </c>
    </row>
    <row r="107" spans="1:13" ht="13.5">
      <c r="A107" s="448" t="s">
        <v>74</v>
      </c>
      <c r="B107" s="449"/>
      <c r="C107" s="104">
        <v>1665</v>
      </c>
      <c r="D107" s="105">
        <v>3368</v>
      </c>
      <c r="E107" s="106">
        <v>1775</v>
      </c>
      <c r="F107" s="107">
        <v>1593</v>
      </c>
      <c r="H107" s="448" t="s">
        <v>73</v>
      </c>
      <c r="I107" s="449"/>
      <c r="J107" s="144">
        <v>1290</v>
      </c>
      <c r="K107" s="145">
        <v>2922</v>
      </c>
      <c r="L107" s="146">
        <v>1537</v>
      </c>
      <c r="M107" s="147">
        <v>1385</v>
      </c>
    </row>
    <row r="108" spans="1:13" ht="13.5">
      <c r="A108" s="448" t="s">
        <v>75</v>
      </c>
      <c r="B108" s="449"/>
      <c r="C108" s="104">
        <v>1705</v>
      </c>
      <c r="D108" s="105">
        <v>3710</v>
      </c>
      <c r="E108" s="106">
        <v>1706</v>
      </c>
      <c r="F108" s="107">
        <v>2004</v>
      </c>
      <c r="H108" s="448" t="s">
        <v>74</v>
      </c>
      <c r="I108" s="449"/>
      <c r="J108" s="144">
        <v>1129</v>
      </c>
      <c r="K108" s="145">
        <v>3252</v>
      </c>
      <c r="L108" s="146">
        <v>1595</v>
      </c>
      <c r="M108" s="147">
        <v>1657</v>
      </c>
    </row>
    <row r="109" spans="1:13" ht="13.5">
      <c r="A109" s="448" t="s">
        <v>87</v>
      </c>
      <c r="B109" s="449"/>
      <c r="C109" s="104">
        <v>847</v>
      </c>
      <c r="D109" s="105">
        <v>1829</v>
      </c>
      <c r="E109" s="106">
        <v>949</v>
      </c>
      <c r="F109" s="107">
        <v>880</v>
      </c>
      <c r="H109" s="448" t="s">
        <v>75</v>
      </c>
      <c r="I109" s="449"/>
      <c r="J109" s="144">
        <v>1020</v>
      </c>
      <c r="K109" s="145">
        <v>2600</v>
      </c>
      <c r="L109" s="146">
        <v>1295</v>
      </c>
      <c r="M109" s="147">
        <v>1305</v>
      </c>
    </row>
    <row r="110" spans="1:13" ht="13.5">
      <c r="A110" s="462" t="s">
        <v>88</v>
      </c>
      <c r="B110" s="463"/>
      <c r="C110" s="108">
        <v>881</v>
      </c>
      <c r="D110" s="109">
        <v>2063</v>
      </c>
      <c r="E110" s="110">
        <v>1040</v>
      </c>
      <c r="F110" s="111">
        <v>1023</v>
      </c>
      <c r="H110" s="448" t="s">
        <v>87</v>
      </c>
      <c r="I110" s="449"/>
      <c r="J110" s="144">
        <v>835</v>
      </c>
      <c r="K110" s="145">
        <v>2673</v>
      </c>
      <c r="L110" s="146">
        <v>1251</v>
      </c>
      <c r="M110" s="147">
        <v>1422</v>
      </c>
    </row>
    <row r="111" spans="1:13" ht="13.5">
      <c r="A111" s="444" t="s">
        <v>120</v>
      </c>
      <c r="B111" s="445"/>
      <c r="C111" s="112">
        <v>1153</v>
      </c>
      <c r="D111" s="113">
        <v>3218</v>
      </c>
      <c r="E111" s="114">
        <v>1798</v>
      </c>
      <c r="F111" s="115">
        <v>1420</v>
      </c>
      <c r="H111" s="456" t="s">
        <v>88</v>
      </c>
      <c r="I111" s="457"/>
      <c r="J111" s="148">
        <v>80</v>
      </c>
      <c r="K111" s="149">
        <v>210</v>
      </c>
      <c r="L111" s="150">
        <v>112</v>
      </c>
      <c r="M111" s="151">
        <v>98</v>
      </c>
    </row>
    <row r="112" spans="1:13" ht="13.5">
      <c r="A112" s="448" t="s">
        <v>69</v>
      </c>
      <c r="B112" s="449"/>
      <c r="C112" s="104">
        <v>865</v>
      </c>
      <c r="D112" s="105">
        <v>2175</v>
      </c>
      <c r="E112" s="106">
        <v>1118</v>
      </c>
      <c r="F112" s="107">
        <v>1057</v>
      </c>
      <c r="H112" s="444" t="s">
        <v>121</v>
      </c>
      <c r="I112" s="445"/>
      <c r="J112" s="140">
        <v>4426</v>
      </c>
      <c r="K112" s="141">
        <v>10827</v>
      </c>
      <c r="L112" s="152">
        <v>5383</v>
      </c>
      <c r="M112" s="153">
        <v>5444</v>
      </c>
    </row>
    <row r="113" spans="1:13" ht="13.5">
      <c r="A113" s="448" t="s">
        <v>71</v>
      </c>
      <c r="B113" s="449"/>
      <c r="C113" s="104">
        <v>226</v>
      </c>
      <c r="D113" s="105">
        <v>557</v>
      </c>
      <c r="E113" s="106">
        <v>287</v>
      </c>
      <c r="F113" s="107">
        <v>270</v>
      </c>
      <c r="H113" s="448" t="s">
        <v>69</v>
      </c>
      <c r="I113" s="449"/>
      <c r="J113" s="144">
        <v>886</v>
      </c>
      <c r="K113" s="145">
        <v>2151</v>
      </c>
      <c r="L113" s="146">
        <v>1095</v>
      </c>
      <c r="M113" s="147">
        <v>1056</v>
      </c>
    </row>
    <row r="114" spans="1:13" ht="13.5">
      <c r="A114" s="448" t="s">
        <v>72</v>
      </c>
      <c r="B114" s="449"/>
      <c r="C114" s="104">
        <v>35</v>
      </c>
      <c r="D114" s="105">
        <v>45</v>
      </c>
      <c r="E114" s="106">
        <v>34</v>
      </c>
      <c r="F114" s="107">
        <v>11</v>
      </c>
      <c r="H114" s="448" t="s">
        <v>71</v>
      </c>
      <c r="I114" s="449"/>
      <c r="J114" s="166">
        <v>820</v>
      </c>
      <c r="K114" s="167">
        <v>2062</v>
      </c>
      <c r="L114" s="146">
        <v>1004</v>
      </c>
      <c r="M114" s="147">
        <v>1058</v>
      </c>
    </row>
    <row r="115" spans="1:13" ht="13.5">
      <c r="A115" s="456" t="s">
        <v>73</v>
      </c>
      <c r="B115" s="457"/>
      <c r="C115" s="116">
        <v>27</v>
      </c>
      <c r="D115" s="117">
        <v>441</v>
      </c>
      <c r="E115" s="118">
        <v>359</v>
      </c>
      <c r="F115" s="119">
        <v>82</v>
      </c>
      <c r="H115" s="448" t="s">
        <v>72</v>
      </c>
      <c r="I115" s="449"/>
      <c r="J115" s="144">
        <v>902</v>
      </c>
      <c r="K115" s="145">
        <v>2150</v>
      </c>
      <c r="L115" s="146">
        <v>1064</v>
      </c>
      <c r="M115" s="147">
        <v>1086</v>
      </c>
    </row>
    <row r="116" spans="1:13" ht="13.5">
      <c r="A116" s="464" t="s">
        <v>122</v>
      </c>
      <c r="B116" s="465"/>
      <c r="C116" s="100">
        <v>4141</v>
      </c>
      <c r="D116" s="101">
        <v>9600</v>
      </c>
      <c r="E116" s="102">
        <v>5016</v>
      </c>
      <c r="F116" s="103">
        <v>4584</v>
      </c>
      <c r="H116" s="448" t="s">
        <v>73</v>
      </c>
      <c r="I116" s="449"/>
      <c r="J116" s="144">
        <v>851</v>
      </c>
      <c r="K116" s="145">
        <v>1942</v>
      </c>
      <c r="L116" s="146">
        <v>950</v>
      </c>
      <c r="M116" s="147">
        <v>992</v>
      </c>
    </row>
    <row r="117" spans="1:13" ht="13.5">
      <c r="A117" s="448" t="s">
        <v>69</v>
      </c>
      <c r="B117" s="449"/>
      <c r="C117" s="104">
        <v>1000</v>
      </c>
      <c r="D117" s="105">
        <v>2094</v>
      </c>
      <c r="E117" s="106">
        <v>1121</v>
      </c>
      <c r="F117" s="107">
        <v>973</v>
      </c>
      <c r="H117" s="448" t="s">
        <v>74</v>
      </c>
      <c r="I117" s="449"/>
      <c r="J117" s="144">
        <v>570</v>
      </c>
      <c r="K117" s="145">
        <v>1503</v>
      </c>
      <c r="L117" s="146">
        <v>785</v>
      </c>
      <c r="M117" s="147">
        <v>718</v>
      </c>
    </row>
    <row r="118" spans="1:13" ht="13.5">
      <c r="A118" s="448" t="s">
        <v>71</v>
      </c>
      <c r="B118" s="449"/>
      <c r="C118" s="104">
        <v>1568</v>
      </c>
      <c r="D118" s="105">
        <v>3504</v>
      </c>
      <c r="E118" s="106">
        <v>1855</v>
      </c>
      <c r="F118" s="107">
        <v>1649</v>
      </c>
      <c r="H118" s="456" t="s">
        <v>75</v>
      </c>
      <c r="I118" s="457"/>
      <c r="J118" s="148">
        <v>397</v>
      </c>
      <c r="K118" s="149">
        <v>1019</v>
      </c>
      <c r="L118" s="150">
        <v>485</v>
      </c>
      <c r="M118" s="151">
        <v>534</v>
      </c>
    </row>
    <row r="119" spans="1:13" ht="13.5">
      <c r="A119" s="448" t="s">
        <v>72</v>
      </c>
      <c r="B119" s="449"/>
      <c r="C119" s="104">
        <v>984</v>
      </c>
      <c r="D119" s="105">
        <v>2521</v>
      </c>
      <c r="E119" s="106">
        <v>1276</v>
      </c>
      <c r="F119" s="107">
        <v>1245</v>
      </c>
      <c r="H119" s="464" t="s">
        <v>123</v>
      </c>
      <c r="I119" s="465"/>
      <c r="J119" s="140">
        <v>3255</v>
      </c>
      <c r="K119" s="141">
        <v>8235</v>
      </c>
      <c r="L119" s="152">
        <v>4145</v>
      </c>
      <c r="M119" s="153">
        <v>4090</v>
      </c>
    </row>
    <row r="120" spans="1:13" ht="13.5">
      <c r="A120" s="462" t="s">
        <v>73</v>
      </c>
      <c r="B120" s="463"/>
      <c r="C120" s="108">
        <v>589</v>
      </c>
      <c r="D120" s="109">
        <v>1481</v>
      </c>
      <c r="E120" s="110">
        <v>764</v>
      </c>
      <c r="F120" s="111">
        <v>717</v>
      </c>
      <c r="H120" s="448" t="s">
        <v>69</v>
      </c>
      <c r="I120" s="449"/>
      <c r="J120" s="144">
        <v>1113</v>
      </c>
      <c r="K120" s="145">
        <v>2715</v>
      </c>
      <c r="L120" s="146">
        <v>1384</v>
      </c>
      <c r="M120" s="147">
        <v>1331</v>
      </c>
    </row>
    <row r="121" spans="1:13" ht="14.25" thickBot="1">
      <c r="A121" s="469" t="s">
        <v>124</v>
      </c>
      <c r="B121" s="470"/>
      <c r="C121" s="136">
        <v>1151</v>
      </c>
      <c r="D121" s="137">
        <v>2370</v>
      </c>
      <c r="E121" s="138">
        <v>1314</v>
      </c>
      <c r="F121" s="139">
        <v>1056</v>
      </c>
      <c r="H121" s="448" t="s">
        <v>71</v>
      </c>
      <c r="I121" s="449"/>
      <c r="J121" s="144">
        <v>1111</v>
      </c>
      <c r="K121" s="145">
        <v>2895</v>
      </c>
      <c r="L121" s="146">
        <v>1461</v>
      </c>
      <c r="M121" s="147">
        <v>1434</v>
      </c>
    </row>
    <row r="122" spans="3:13" ht="14.25" thickBot="1">
      <c r="C122" s="1"/>
      <c r="D122" s="1"/>
      <c r="E122" s="1"/>
      <c r="F122" s="1"/>
      <c r="H122" s="448" t="s">
        <v>72</v>
      </c>
      <c r="I122" s="449"/>
      <c r="J122" s="144">
        <v>506</v>
      </c>
      <c r="K122" s="145">
        <v>1188</v>
      </c>
      <c r="L122" s="146">
        <v>610</v>
      </c>
      <c r="M122" s="147">
        <v>578</v>
      </c>
    </row>
    <row r="123" spans="1:13" ht="14.25" thickBot="1">
      <c r="A123" s="454"/>
      <c r="B123" s="468"/>
      <c r="C123" s="62" t="s">
        <v>18</v>
      </c>
      <c r="D123" s="63" t="s">
        <v>261</v>
      </c>
      <c r="E123" s="64" t="s">
        <v>21</v>
      </c>
      <c r="F123" s="65" t="s">
        <v>22</v>
      </c>
      <c r="H123" s="448" t="s">
        <v>73</v>
      </c>
      <c r="I123" s="449"/>
      <c r="J123" s="144">
        <v>72</v>
      </c>
      <c r="K123" s="145">
        <v>177</v>
      </c>
      <c r="L123" s="146">
        <v>76</v>
      </c>
      <c r="M123" s="147">
        <v>101</v>
      </c>
    </row>
    <row r="124" spans="1:13" ht="14.25">
      <c r="A124" s="466" t="s">
        <v>125</v>
      </c>
      <c r="B124" s="467"/>
      <c r="C124" s="120">
        <v>24471</v>
      </c>
      <c r="D124" s="121">
        <v>56789</v>
      </c>
      <c r="E124" s="122">
        <v>29036</v>
      </c>
      <c r="F124" s="123">
        <v>27753</v>
      </c>
      <c r="H124" s="462" t="s">
        <v>74</v>
      </c>
      <c r="I124" s="463"/>
      <c r="J124" s="148">
        <v>453</v>
      </c>
      <c r="K124" s="149">
        <v>1260</v>
      </c>
      <c r="L124" s="150">
        <v>614</v>
      </c>
      <c r="M124" s="151">
        <v>646</v>
      </c>
    </row>
    <row r="125" spans="1:13" ht="13.5">
      <c r="A125" s="444" t="s">
        <v>186</v>
      </c>
      <c r="B125" s="445"/>
      <c r="C125" s="112">
        <v>161</v>
      </c>
      <c r="D125" s="113">
        <v>449</v>
      </c>
      <c r="E125" s="114">
        <v>234</v>
      </c>
      <c r="F125" s="115">
        <v>215</v>
      </c>
      <c r="H125" s="444" t="s">
        <v>126</v>
      </c>
      <c r="I125" s="445"/>
      <c r="J125" s="140">
        <v>2800</v>
      </c>
      <c r="K125" s="141">
        <v>7047</v>
      </c>
      <c r="L125" s="152">
        <v>3537</v>
      </c>
      <c r="M125" s="153">
        <v>3510</v>
      </c>
    </row>
    <row r="126" spans="1:13" ht="13.5">
      <c r="A126" s="456" t="s">
        <v>215</v>
      </c>
      <c r="B126" s="457"/>
      <c r="C126" s="116">
        <v>161</v>
      </c>
      <c r="D126" s="117">
        <v>449</v>
      </c>
      <c r="E126" s="118">
        <v>234</v>
      </c>
      <c r="F126" s="119">
        <v>215</v>
      </c>
      <c r="H126" s="448" t="s">
        <v>69</v>
      </c>
      <c r="I126" s="449"/>
      <c r="J126" s="144">
        <v>444</v>
      </c>
      <c r="K126" s="145">
        <v>1133</v>
      </c>
      <c r="L126" s="146">
        <v>560</v>
      </c>
      <c r="M126" s="147">
        <v>573</v>
      </c>
    </row>
    <row r="127" spans="1:13" ht="13.5">
      <c r="A127" s="464" t="s">
        <v>127</v>
      </c>
      <c r="B127" s="465"/>
      <c r="C127" s="100">
        <v>2094</v>
      </c>
      <c r="D127" s="101">
        <v>3949</v>
      </c>
      <c r="E127" s="102">
        <v>2017</v>
      </c>
      <c r="F127" s="103">
        <v>1932</v>
      </c>
      <c r="H127" s="448" t="s">
        <v>71</v>
      </c>
      <c r="I127" s="449"/>
      <c r="J127" s="144">
        <v>700</v>
      </c>
      <c r="K127" s="145">
        <v>1714</v>
      </c>
      <c r="L127" s="146">
        <v>846</v>
      </c>
      <c r="M127" s="147">
        <v>868</v>
      </c>
    </row>
    <row r="128" spans="1:13" ht="13.5">
      <c r="A128" s="448" t="s">
        <v>69</v>
      </c>
      <c r="B128" s="449"/>
      <c r="C128" s="104">
        <v>905</v>
      </c>
      <c r="D128" s="105">
        <v>1798</v>
      </c>
      <c r="E128" s="106">
        <v>900</v>
      </c>
      <c r="F128" s="107">
        <v>898</v>
      </c>
      <c r="H128" s="448" t="s">
        <v>72</v>
      </c>
      <c r="I128" s="449"/>
      <c r="J128" s="144">
        <v>587</v>
      </c>
      <c r="K128" s="145">
        <v>1528</v>
      </c>
      <c r="L128" s="146">
        <v>779</v>
      </c>
      <c r="M128" s="147">
        <v>749</v>
      </c>
    </row>
    <row r="129" spans="1:13" ht="13.5">
      <c r="A129" s="462" t="s">
        <v>71</v>
      </c>
      <c r="B129" s="463"/>
      <c r="C129" s="108">
        <v>1189</v>
      </c>
      <c r="D129" s="109">
        <v>2151</v>
      </c>
      <c r="E129" s="110">
        <v>1117</v>
      </c>
      <c r="F129" s="111">
        <v>1034</v>
      </c>
      <c r="H129" s="456" t="s">
        <v>73</v>
      </c>
      <c r="I129" s="457"/>
      <c r="J129" s="148">
        <v>1069</v>
      </c>
      <c r="K129" s="149">
        <v>2672</v>
      </c>
      <c r="L129" s="150">
        <v>1352</v>
      </c>
      <c r="M129" s="151">
        <v>1320</v>
      </c>
    </row>
    <row r="130" spans="1:13" ht="13.5">
      <c r="A130" s="460" t="s">
        <v>128</v>
      </c>
      <c r="B130" s="461"/>
      <c r="C130" s="124">
        <v>0</v>
      </c>
      <c r="D130" s="125">
        <v>0</v>
      </c>
      <c r="E130" s="126">
        <v>0</v>
      </c>
      <c r="F130" s="127">
        <v>0</v>
      </c>
      <c r="H130" s="444" t="s">
        <v>196</v>
      </c>
      <c r="I130" s="445"/>
      <c r="J130" s="140">
        <v>3636</v>
      </c>
      <c r="K130" s="141">
        <v>9111</v>
      </c>
      <c r="L130" s="152">
        <v>4448</v>
      </c>
      <c r="M130" s="153">
        <v>4663</v>
      </c>
    </row>
    <row r="131" spans="1:13" ht="13.5">
      <c r="A131" s="444" t="s">
        <v>130</v>
      </c>
      <c r="B131" s="445"/>
      <c r="C131" s="112">
        <v>2198</v>
      </c>
      <c r="D131" s="113">
        <v>5826</v>
      </c>
      <c r="E131" s="114">
        <v>2990</v>
      </c>
      <c r="F131" s="115">
        <v>2836</v>
      </c>
      <c r="H131" s="448" t="s">
        <v>69</v>
      </c>
      <c r="I131" s="449"/>
      <c r="J131" s="144">
        <v>510</v>
      </c>
      <c r="K131" s="145">
        <v>1584</v>
      </c>
      <c r="L131" s="146">
        <v>767</v>
      </c>
      <c r="M131" s="147">
        <v>817</v>
      </c>
    </row>
    <row r="132" spans="1:13" ht="13.5">
      <c r="A132" s="448" t="s">
        <v>69</v>
      </c>
      <c r="B132" s="449"/>
      <c r="C132" s="104">
        <v>495</v>
      </c>
      <c r="D132" s="105">
        <v>1318</v>
      </c>
      <c r="E132" s="106">
        <v>668</v>
      </c>
      <c r="F132" s="107">
        <v>650</v>
      </c>
      <c r="H132" s="448" t="s">
        <v>214</v>
      </c>
      <c r="I132" s="449"/>
      <c r="J132" s="144">
        <v>412</v>
      </c>
      <c r="K132" s="145">
        <v>1077</v>
      </c>
      <c r="L132" s="146">
        <v>523</v>
      </c>
      <c r="M132" s="147">
        <v>554</v>
      </c>
    </row>
    <row r="133" spans="1:13" ht="13.5">
      <c r="A133" s="448" t="s">
        <v>71</v>
      </c>
      <c r="B133" s="449"/>
      <c r="C133" s="104">
        <v>417</v>
      </c>
      <c r="D133" s="105">
        <v>1177</v>
      </c>
      <c r="E133" s="106">
        <v>587</v>
      </c>
      <c r="F133" s="107">
        <v>590</v>
      </c>
      <c r="H133" s="448" t="s">
        <v>213</v>
      </c>
      <c r="I133" s="449"/>
      <c r="J133" s="144">
        <v>928</v>
      </c>
      <c r="K133" s="145">
        <v>2229</v>
      </c>
      <c r="L133" s="146">
        <v>1088</v>
      </c>
      <c r="M133" s="147">
        <v>1141</v>
      </c>
    </row>
    <row r="134" spans="1:13" ht="13.5">
      <c r="A134" s="448" t="s">
        <v>72</v>
      </c>
      <c r="B134" s="449"/>
      <c r="C134" s="104">
        <v>279</v>
      </c>
      <c r="D134" s="105">
        <v>639</v>
      </c>
      <c r="E134" s="106">
        <v>348</v>
      </c>
      <c r="F134" s="107">
        <v>291</v>
      </c>
      <c r="H134" s="448" t="s">
        <v>73</v>
      </c>
      <c r="I134" s="449"/>
      <c r="J134" s="144">
        <v>416</v>
      </c>
      <c r="K134" s="145">
        <v>950</v>
      </c>
      <c r="L134" s="146">
        <v>480</v>
      </c>
      <c r="M134" s="147">
        <v>470</v>
      </c>
    </row>
    <row r="135" spans="1:13" ht="13.5">
      <c r="A135" s="448" t="s">
        <v>73</v>
      </c>
      <c r="B135" s="449"/>
      <c r="C135" s="104">
        <v>485</v>
      </c>
      <c r="D135" s="105">
        <v>1178</v>
      </c>
      <c r="E135" s="106">
        <v>609</v>
      </c>
      <c r="F135" s="107">
        <v>569</v>
      </c>
      <c r="H135" s="448" t="s">
        <v>212</v>
      </c>
      <c r="I135" s="449"/>
      <c r="J135" s="144">
        <v>634</v>
      </c>
      <c r="K135" s="145">
        <v>1472</v>
      </c>
      <c r="L135" s="146">
        <v>703</v>
      </c>
      <c r="M135" s="147">
        <v>769</v>
      </c>
    </row>
    <row r="136" spans="1:13" ht="14.25" thickBot="1">
      <c r="A136" s="456" t="s">
        <v>74</v>
      </c>
      <c r="B136" s="457"/>
      <c r="C136" s="116">
        <v>522</v>
      </c>
      <c r="D136" s="117">
        <v>1514</v>
      </c>
      <c r="E136" s="118">
        <v>778</v>
      </c>
      <c r="F136" s="119">
        <v>736</v>
      </c>
      <c r="H136" s="471" t="s">
        <v>75</v>
      </c>
      <c r="I136" s="472"/>
      <c r="J136" s="158">
        <v>736</v>
      </c>
      <c r="K136" s="159">
        <v>1799</v>
      </c>
      <c r="L136" s="160">
        <v>887</v>
      </c>
      <c r="M136" s="161">
        <v>912</v>
      </c>
    </row>
    <row r="137" spans="1:13" ht="14.25" thickBot="1">
      <c r="A137" s="464" t="s">
        <v>131</v>
      </c>
      <c r="B137" s="465"/>
      <c r="C137" s="100">
        <v>3013</v>
      </c>
      <c r="D137" s="101">
        <v>6553</v>
      </c>
      <c r="E137" s="102">
        <v>3394</v>
      </c>
      <c r="F137" s="103">
        <v>3159</v>
      </c>
      <c r="H137" s="473"/>
      <c r="I137" s="473"/>
      <c r="J137" s="28"/>
      <c r="K137" s="28"/>
      <c r="L137" s="28"/>
      <c r="M137" s="28"/>
    </row>
    <row r="138" spans="1:13" ht="14.25" thickBot="1">
      <c r="A138" s="448" t="s">
        <v>69</v>
      </c>
      <c r="B138" s="449"/>
      <c r="C138" s="104">
        <v>853</v>
      </c>
      <c r="D138" s="105">
        <v>1795</v>
      </c>
      <c r="E138" s="106">
        <v>915</v>
      </c>
      <c r="F138" s="107">
        <v>880</v>
      </c>
      <c r="H138" s="454"/>
      <c r="I138" s="455"/>
      <c r="J138" s="62" t="s">
        <v>18</v>
      </c>
      <c r="K138" s="63" t="s">
        <v>261</v>
      </c>
      <c r="L138" s="64" t="s">
        <v>21</v>
      </c>
      <c r="M138" s="65" t="s">
        <v>22</v>
      </c>
    </row>
    <row r="139" spans="1:13" ht="14.25">
      <c r="A139" s="448" t="s">
        <v>71</v>
      </c>
      <c r="B139" s="449"/>
      <c r="C139" s="104">
        <v>662</v>
      </c>
      <c r="D139" s="105">
        <v>1631</v>
      </c>
      <c r="E139" s="106">
        <v>849</v>
      </c>
      <c r="F139" s="107">
        <v>782</v>
      </c>
      <c r="H139" s="452" t="s">
        <v>132</v>
      </c>
      <c r="I139" s="453"/>
      <c r="J139" s="162">
        <v>31536</v>
      </c>
      <c r="K139" s="163">
        <v>68507</v>
      </c>
      <c r="L139" s="164">
        <v>34120</v>
      </c>
      <c r="M139" s="165">
        <v>34387</v>
      </c>
    </row>
    <row r="140" spans="1:13" ht="13.5">
      <c r="A140" s="448" t="s">
        <v>72</v>
      </c>
      <c r="B140" s="449"/>
      <c r="C140" s="104">
        <v>717</v>
      </c>
      <c r="D140" s="105">
        <v>1806</v>
      </c>
      <c r="E140" s="106">
        <v>934</v>
      </c>
      <c r="F140" s="107">
        <v>872</v>
      </c>
      <c r="H140" s="460" t="s">
        <v>133</v>
      </c>
      <c r="I140" s="461"/>
      <c r="J140" s="154">
        <v>1649</v>
      </c>
      <c r="K140" s="155">
        <v>3483</v>
      </c>
      <c r="L140" s="156">
        <v>1767</v>
      </c>
      <c r="M140" s="157">
        <v>1716</v>
      </c>
    </row>
    <row r="141" spans="1:13" ht="13.5">
      <c r="A141" s="462" t="s">
        <v>73</v>
      </c>
      <c r="B141" s="463"/>
      <c r="C141" s="108">
        <v>781</v>
      </c>
      <c r="D141" s="109">
        <v>1321</v>
      </c>
      <c r="E141" s="110">
        <v>696</v>
      </c>
      <c r="F141" s="111">
        <v>625</v>
      </c>
      <c r="H141" s="464" t="s">
        <v>197</v>
      </c>
      <c r="I141" s="465"/>
      <c r="J141" s="168">
        <v>1</v>
      </c>
      <c r="K141" s="169">
        <v>2</v>
      </c>
      <c r="L141" s="170">
        <v>0</v>
      </c>
      <c r="M141" s="171">
        <v>2</v>
      </c>
    </row>
    <row r="142" spans="1:13" ht="13.5">
      <c r="A142" s="444" t="s">
        <v>187</v>
      </c>
      <c r="B142" s="445"/>
      <c r="C142" s="112">
        <v>231</v>
      </c>
      <c r="D142" s="113">
        <v>549</v>
      </c>
      <c r="E142" s="114">
        <v>280</v>
      </c>
      <c r="F142" s="115">
        <v>269</v>
      </c>
      <c r="H142" s="462" t="s">
        <v>215</v>
      </c>
      <c r="I142" s="463"/>
      <c r="J142" s="148">
        <v>1</v>
      </c>
      <c r="K142" s="149">
        <v>2</v>
      </c>
      <c r="L142" s="150">
        <v>0</v>
      </c>
      <c r="M142" s="151">
        <v>2</v>
      </c>
    </row>
    <row r="143" spans="1:13" ht="13.5">
      <c r="A143" s="456" t="s">
        <v>69</v>
      </c>
      <c r="B143" s="457"/>
      <c r="C143" s="116">
        <v>231</v>
      </c>
      <c r="D143" s="117">
        <v>549</v>
      </c>
      <c r="E143" s="118">
        <v>280</v>
      </c>
      <c r="F143" s="119">
        <v>269</v>
      </c>
      <c r="H143" s="498" t="s">
        <v>217</v>
      </c>
      <c r="I143" s="499"/>
      <c r="J143" s="166">
        <v>2687</v>
      </c>
      <c r="K143" s="167">
        <v>6366</v>
      </c>
      <c r="L143" s="152">
        <v>3201</v>
      </c>
      <c r="M143" s="153">
        <v>3165</v>
      </c>
    </row>
    <row r="144" spans="1:13" ht="13.5">
      <c r="A144" s="444" t="s">
        <v>135</v>
      </c>
      <c r="B144" s="445"/>
      <c r="C144" s="112">
        <v>3771</v>
      </c>
      <c r="D144" s="113">
        <v>9610</v>
      </c>
      <c r="E144" s="114">
        <v>4938</v>
      </c>
      <c r="F144" s="115">
        <v>4672</v>
      </c>
      <c r="H144" s="481" t="s">
        <v>218</v>
      </c>
      <c r="I144" s="482"/>
      <c r="J144" s="144">
        <v>1121</v>
      </c>
      <c r="K144" s="145">
        <v>2594</v>
      </c>
      <c r="L144" s="146">
        <v>1329</v>
      </c>
      <c r="M144" s="147">
        <v>1265</v>
      </c>
    </row>
    <row r="145" spans="1:13" ht="13.5">
      <c r="A145" s="448" t="s">
        <v>69</v>
      </c>
      <c r="B145" s="449"/>
      <c r="C145" s="104">
        <v>585</v>
      </c>
      <c r="D145" s="105">
        <v>1575</v>
      </c>
      <c r="E145" s="106">
        <v>793</v>
      </c>
      <c r="F145" s="107">
        <v>782</v>
      </c>
      <c r="H145" s="481" t="s">
        <v>71</v>
      </c>
      <c r="I145" s="482"/>
      <c r="J145" s="144">
        <v>834</v>
      </c>
      <c r="K145" s="145">
        <v>2120</v>
      </c>
      <c r="L145" s="146">
        <v>1059</v>
      </c>
      <c r="M145" s="147">
        <v>1061</v>
      </c>
    </row>
    <row r="146" spans="1:13" ht="13.5">
      <c r="A146" s="448" t="s">
        <v>71</v>
      </c>
      <c r="B146" s="449"/>
      <c r="C146" s="104">
        <v>378</v>
      </c>
      <c r="D146" s="105">
        <v>1021</v>
      </c>
      <c r="E146" s="106">
        <v>518</v>
      </c>
      <c r="F146" s="107">
        <v>503</v>
      </c>
      <c r="H146" s="481" t="s">
        <v>72</v>
      </c>
      <c r="I146" s="482"/>
      <c r="J146" s="144">
        <v>482</v>
      </c>
      <c r="K146" s="145">
        <v>1170</v>
      </c>
      <c r="L146" s="146">
        <v>567</v>
      </c>
      <c r="M146" s="147">
        <v>603</v>
      </c>
    </row>
    <row r="147" spans="1:13" ht="13.5">
      <c r="A147" s="448" t="s">
        <v>72</v>
      </c>
      <c r="B147" s="449"/>
      <c r="C147" s="104">
        <v>678</v>
      </c>
      <c r="D147" s="105">
        <v>1795</v>
      </c>
      <c r="E147" s="106">
        <v>944</v>
      </c>
      <c r="F147" s="107">
        <v>851</v>
      </c>
      <c r="H147" s="501" t="s">
        <v>219</v>
      </c>
      <c r="I147" s="502"/>
      <c r="J147" s="148">
        <v>250</v>
      </c>
      <c r="K147" s="149">
        <v>482</v>
      </c>
      <c r="L147" s="150">
        <v>246</v>
      </c>
      <c r="M147" s="151">
        <v>236</v>
      </c>
    </row>
    <row r="148" spans="1:13" ht="13.5">
      <c r="A148" s="448" t="s">
        <v>73</v>
      </c>
      <c r="B148" s="449"/>
      <c r="C148" s="104">
        <v>1173</v>
      </c>
      <c r="D148" s="105">
        <v>2980</v>
      </c>
      <c r="E148" s="106">
        <v>1508</v>
      </c>
      <c r="F148" s="107">
        <v>1472</v>
      </c>
      <c r="H148" s="26"/>
      <c r="I148" s="26"/>
      <c r="J148" s="26"/>
      <c r="K148" s="26"/>
      <c r="L148" s="497" t="s">
        <v>137</v>
      </c>
      <c r="M148" s="497"/>
    </row>
    <row r="149" spans="1:13" ht="13.5">
      <c r="A149" s="456" t="s">
        <v>74</v>
      </c>
      <c r="B149" s="457"/>
      <c r="C149" s="116">
        <v>957</v>
      </c>
      <c r="D149" s="117">
        <v>2239</v>
      </c>
      <c r="E149" s="118">
        <v>1175</v>
      </c>
      <c r="F149" s="119">
        <v>1064</v>
      </c>
      <c r="L149" s="25"/>
      <c r="M149" s="25"/>
    </row>
    <row r="150" spans="5:6" ht="13.5">
      <c r="E150" s="495" t="s">
        <v>106</v>
      </c>
      <c r="F150" s="495"/>
    </row>
    <row r="155" spans="1:5" ht="14.25" thickBot="1">
      <c r="A155" s="429" t="s">
        <v>138</v>
      </c>
      <c r="B155" s="429"/>
      <c r="C155" s="429"/>
      <c r="D155" s="429"/>
      <c r="E155" s="429"/>
    </row>
    <row r="156" spans="1:13" ht="14.25" thickBot="1">
      <c r="A156" s="444" t="s">
        <v>139</v>
      </c>
      <c r="B156" s="445"/>
      <c r="C156" s="140">
        <v>10453</v>
      </c>
      <c r="D156" s="141">
        <v>24225</v>
      </c>
      <c r="E156" s="142">
        <v>12306</v>
      </c>
      <c r="F156" s="143">
        <v>11919</v>
      </c>
      <c r="H156" s="454"/>
      <c r="I156" s="468"/>
      <c r="J156" s="24" t="s">
        <v>18</v>
      </c>
      <c r="K156" s="23" t="s">
        <v>66</v>
      </c>
      <c r="L156" s="21" t="s">
        <v>21</v>
      </c>
      <c r="M156" s="22" t="s">
        <v>22</v>
      </c>
    </row>
    <row r="157" spans="1:13" ht="14.25">
      <c r="A157" s="448" t="s">
        <v>69</v>
      </c>
      <c r="B157" s="449"/>
      <c r="C157" s="144">
        <v>1194</v>
      </c>
      <c r="D157" s="145">
        <v>2678</v>
      </c>
      <c r="E157" s="146">
        <v>1323</v>
      </c>
      <c r="F157" s="147">
        <v>1355</v>
      </c>
      <c r="H157" s="466" t="s">
        <v>173</v>
      </c>
      <c r="I157" s="467"/>
      <c r="J157" s="176">
        <v>6081</v>
      </c>
      <c r="K157" s="177">
        <v>17511</v>
      </c>
      <c r="L157" s="178">
        <v>8639</v>
      </c>
      <c r="M157" s="179">
        <v>8872</v>
      </c>
    </row>
    <row r="158" spans="1:13" ht="13.5">
      <c r="A158" s="448" t="s">
        <v>71</v>
      </c>
      <c r="B158" s="449"/>
      <c r="C158" s="144">
        <v>1464</v>
      </c>
      <c r="D158" s="145">
        <v>2879</v>
      </c>
      <c r="E158" s="146">
        <v>1517</v>
      </c>
      <c r="F158" s="147">
        <v>1362</v>
      </c>
      <c r="H158" s="460" t="s">
        <v>247</v>
      </c>
      <c r="I158" s="461"/>
      <c r="J158" s="180">
        <v>72</v>
      </c>
      <c r="K158" s="181">
        <v>570</v>
      </c>
      <c r="L158" s="182">
        <v>200</v>
      </c>
      <c r="M158" s="183">
        <v>370</v>
      </c>
    </row>
    <row r="159" spans="1:13" ht="13.5">
      <c r="A159" s="448" t="s">
        <v>72</v>
      </c>
      <c r="B159" s="449"/>
      <c r="C159" s="144">
        <v>1083</v>
      </c>
      <c r="D159" s="145">
        <v>2207</v>
      </c>
      <c r="E159" s="146">
        <v>1147</v>
      </c>
      <c r="F159" s="147">
        <v>1060</v>
      </c>
      <c r="H159" s="444" t="s">
        <v>248</v>
      </c>
      <c r="I159" s="445"/>
      <c r="J159" s="184">
        <v>70</v>
      </c>
      <c r="K159" s="185">
        <v>120</v>
      </c>
      <c r="L159" s="186">
        <v>59</v>
      </c>
      <c r="M159" s="187">
        <v>61</v>
      </c>
    </row>
    <row r="160" spans="1:13" ht="13.5">
      <c r="A160" s="448" t="s">
        <v>73</v>
      </c>
      <c r="B160" s="449"/>
      <c r="C160" s="144">
        <v>1691</v>
      </c>
      <c r="D160" s="145">
        <v>3742</v>
      </c>
      <c r="E160" s="146">
        <v>1888</v>
      </c>
      <c r="F160" s="147">
        <v>1854</v>
      </c>
      <c r="H160" s="448" t="s">
        <v>249</v>
      </c>
      <c r="I160" s="449"/>
      <c r="J160" s="188">
        <v>63</v>
      </c>
      <c r="K160" s="189">
        <v>103</v>
      </c>
      <c r="L160" s="190">
        <v>47</v>
      </c>
      <c r="M160" s="191">
        <v>56</v>
      </c>
    </row>
    <row r="161" spans="1:13" ht="13.5">
      <c r="A161" s="448" t="s">
        <v>74</v>
      </c>
      <c r="B161" s="449"/>
      <c r="C161" s="144">
        <v>1184</v>
      </c>
      <c r="D161" s="145">
        <v>2812</v>
      </c>
      <c r="E161" s="146">
        <v>1387</v>
      </c>
      <c r="F161" s="147">
        <v>1425</v>
      </c>
      <c r="H161" s="456" t="s">
        <v>250</v>
      </c>
      <c r="I161" s="475"/>
      <c r="J161" s="176">
        <v>7</v>
      </c>
      <c r="K161" s="177">
        <v>17</v>
      </c>
      <c r="L161" s="178">
        <v>12</v>
      </c>
      <c r="M161" s="179">
        <v>5</v>
      </c>
    </row>
    <row r="162" spans="1:13" ht="13.5">
      <c r="A162" s="448" t="s">
        <v>75</v>
      </c>
      <c r="B162" s="449"/>
      <c r="C162" s="144">
        <v>820</v>
      </c>
      <c r="D162" s="145">
        <v>2024</v>
      </c>
      <c r="E162" s="146">
        <v>1025</v>
      </c>
      <c r="F162" s="147">
        <v>999</v>
      </c>
      <c r="H162" s="510" t="s">
        <v>251</v>
      </c>
      <c r="I162" s="511"/>
      <c r="J162" s="184">
        <v>469</v>
      </c>
      <c r="K162" s="192">
        <v>750</v>
      </c>
      <c r="L162" s="186">
        <v>238</v>
      </c>
      <c r="M162" s="187">
        <v>512</v>
      </c>
    </row>
    <row r="163" spans="1:13" ht="13.5">
      <c r="A163" s="448" t="s">
        <v>87</v>
      </c>
      <c r="B163" s="449"/>
      <c r="C163" s="144">
        <v>1034</v>
      </c>
      <c r="D163" s="145">
        <v>2621</v>
      </c>
      <c r="E163" s="146">
        <v>1364</v>
      </c>
      <c r="F163" s="147">
        <v>1257</v>
      </c>
      <c r="H163" s="462" t="s">
        <v>69</v>
      </c>
      <c r="I163" s="463"/>
      <c r="J163" s="193">
        <v>469</v>
      </c>
      <c r="K163" s="194">
        <v>750</v>
      </c>
      <c r="L163" s="195">
        <v>238</v>
      </c>
      <c r="M163" s="196">
        <v>512</v>
      </c>
    </row>
    <row r="164" spans="1:13" ht="13.5">
      <c r="A164" s="448" t="s">
        <v>88</v>
      </c>
      <c r="B164" s="449"/>
      <c r="C164" s="144">
        <v>1004</v>
      </c>
      <c r="D164" s="145">
        <v>2632</v>
      </c>
      <c r="E164" s="146">
        <v>1327</v>
      </c>
      <c r="F164" s="147">
        <v>1305</v>
      </c>
      <c r="H164" s="460" t="s">
        <v>141</v>
      </c>
      <c r="I164" s="461"/>
      <c r="J164" s="180">
        <v>3630</v>
      </c>
      <c r="K164" s="181">
        <v>10574</v>
      </c>
      <c r="L164" s="182">
        <v>5426</v>
      </c>
      <c r="M164" s="183">
        <v>5148</v>
      </c>
    </row>
    <row r="165" spans="1:13" ht="14.25" thickBot="1">
      <c r="A165" s="456" t="s">
        <v>144</v>
      </c>
      <c r="B165" s="457"/>
      <c r="C165" s="148">
        <v>979</v>
      </c>
      <c r="D165" s="149">
        <v>2630</v>
      </c>
      <c r="E165" s="150">
        <v>1328</v>
      </c>
      <c r="F165" s="151">
        <v>1302</v>
      </c>
      <c r="H165" s="485" t="s">
        <v>142</v>
      </c>
      <c r="I165" s="486"/>
      <c r="J165" s="197">
        <v>1840</v>
      </c>
      <c r="K165" s="198">
        <v>5497</v>
      </c>
      <c r="L165" s="199">
        <v>2716</v>
      </c>
      <c r="M165" s="200">
        <v>2781</v>
      </c>
    </row>
    <row r="166" spans="1:13" ht="14.25" thickBot="1">
      <c r="A166" s="458" t="s">
        <v>146</v>
      </c>
      <c r="B166" s="459"/>
      <c r="C166" s="154">
        <v>749</v>
      </c>
      <c r="D166" s="155">
        <v>1520</v>
      </c>
      <c r="E166" s="156">
        <v>767</v>
      </c>
      <c r="F166" s="157">
        <v>753</v>
      </c>
      <c r="H166" s="478"/>
      <c r="I166" s="478"/>
      <c r="J166" s="70"/>
      <c r="K166" s="70"/>
      <c r="L166" s="70"/>
      <c r="M166" s="70"/>
    </row>
    <row r="167" spans="1:13" ht="14.25" thickBot="1">
      <c r="A167" s="444" t="s">
        <v>148</v>
      </c>
      <c r="B167" s="445"/>
      <c r="C167" s="140">
        <v>11283</v>
      </c>
      <c r="D167" s="141">
        <v>22212</v>
      </c>
      <c r="E167" s="142">
        <v>10855</v>
      </c>
      <c r="F167" s="143">
        <v>11357</v>
      </c>
      <c r="H167" s="454"/>
      <c r="I167" s="468"/>
      <c r="J167" s="62" t="s">
        <v>18</v>
      </c>
      <c r="K167" s="63" t="s">
        <v>261</v>
      </c>
      <c r="L167" s="64" t="s">
        <v>21</v>
      </c>
      <c r="M167" s="65" t="s">
        <v>22</v>
      </c>
    </row>
    <row r="168" spans="1:13" ht="14.25">
      <c r="A168" s="448" t="s">
        <v>69</v>
      </c>
      <c r="B168" s="449"/>
      <c r="C168" s="144">
        <v>460</v>
      </c>
      <c r="D168" s="145">
        <v>887</v>
      </c>
      <c r="E168" s="146">
        <v>447</v>
      </c>
      <c r="F168" s="147">
        <v>440</v>
      </c>
      <c r="H168" s="466" t="s">
        <v>143</v>
      </c>
      <c r="I168" s="467"/>
      <c r="J168" s="201">
        <v>4389</v>
      </c>
      <c r="K168" s="202">
        <v>12755</v>
      </c>
      <c r="L168" s="203">
        <v>6453</v>
      </c>
      <c r="M168" s="204">
        <v>6302</v>
      </c>
    </row>
    <row r="169" spans="1:13" ht="13.5">
      <c r="A169" s="448" t="s">
        <v>71</v>
      </c>
      <c r="B169" s="449"/>
      <c r="C169" s="144">
        <v>939</v>
      </c>
      <c r="D169" s="145">
        <v>1802</v>
      </c>
      <c r="E169" s="146">
        <v>868</v>
      </c>
      <c r="F169" s="147">
        <v>934</v>
      </c>
      <c r="H169" s="460" t="s">
        <v>252</v>
      </c>
      <c r="I169" s="461"/>
      <c r="J169" s="180">
        <v>26</v>
      </c>
      <c r="K169" s="181">
        <v>96</v>
      </c>
      <c r="L169" s="182">
        <v>53</v>
      </c>
      <c r="M169" s="183">
        <v>43</v>
      </c>
    </row>
    <row r="170" spans="1:13" ht="13.5">
      <c r="A170" s="448" t="s">
        <v>72</v>
      </c>
      <c r="B170" s="449"/>
      <c r="C170" s="144">
        <v>506</v>
      </c>
      <c r="D170" s="145">
        <v>875</v>
      </c>
      <c r="E170" s="146">
        <v>389</v>
      </c>
      <c r="F170" s="147">
        <v>486</v>
      </c>
      <c r="H170" s="444" t="s">
        <v>253</v>
      </c>
      <c r="I170" s="476"/>
      <c r="J170" s="184">
        <v>7</v>
      </c>
      <c r="K170" s="185">
        <v>97</v>
      </c>
      <c r="L170" s="186">
        <v>29</v>
      </c>
      <c r="M170" s="187">
        <v>68</v>
      </c>
    </row>
    <row r="171" spans="1:13" ht="13.5">
      <c r="A171" s="448" t="s">
        <v>73</v>
      </c>
      <c r="B171" s="449"/>
      <c r="C171" s="144">
        <v>1391</v>
      </c>
      <c r="D171" s="145">
        <v>3963</v>
      </c>
      <c r="E171" s="146">
        <v>1951</v>
      </c>
      <c r="F171" s="147">
        <v>2012</v>
      </c>
      <c r="H171" s="448" t="s">
        <v>254</v>
      </c>
      <c r="I171" s="477"/>
      <c r="J171" s="188">
        <v>1</v>
      </c>
      <c r="K171" s="205">
        <v>4</v>
      </c>
      <c r="L171" s="190">
        <v>2</v>
      </c>
      <c r="M171" s="191">
        <v>2</v>
      </c>
    </row>
    <row r="172" spans="1:13" ht="13.5">
      <c r="A172" s="448" t="s">
        <v>74</v>
      </c>
      <c r="B172" s="449"/>
      <c r="C172" s="144">
        <v>1617</v>
      </c>
      <c r="D172" s="145">
        <v>2832</v>
      </c>
      <c r="E172" s="146">
        <v>1404</v>
      </c>
      <c r="F172" s="147">
        <v>1428</v>
      </c>
      <c r="H172" s="456" t="s">
        <v>255</v>
      </c>
      <c r="I172" s="475"/>
      <c r="J172" s="206">
        <v>6</v>
      </c>
      <c r="K172" s="207">
        <v>93</v>
      </c>
      <c r="L172" s="208">
        <v>27</v>
      </c>
      <c r="M172" s="209">
        <v>66</v>
      </c>
    </row>
    <row r="173" spans="1:13" ht="13.5">
      <c r="A173" s="448" t="s">
        <v>75</v>
      </c>
      <c r="B173" s="449"/>
      <c r="C173" s="144">
        <v>2166</v>
      </c>
      <c r="D173" s="145">
        <v>4410</v>
      </c>
      <c r="E173" s="146">
        <v>2131</v>
      </c>
      <c r="F173" s="147">
        <v>2279</v>
      </c>
      <c r="H173" s="487" t="s">
        <v>149</v>
      </c>
      <c r="I173" s="488"/>
      <c r="J173" s="210">
        <v>2903</v>
      </c>
      <c r="K173" s="211">
        <v>8354</v>
      </c>
      <c r="L173" s="212">
        <v>4252</v>
      </c>
      <c r="M173" s="213">
        <v>4102</v>
      </c>
    </row>
    <row r="174" spans="1:13" ht="14.25" thickBot="1">
      <c r="A174" s="448" t="s">
        <v>87</v>
      </c>
      <c r="B174" s="449"/>
      <c r="C174" s="144">
        <v>2270</v>
      </c>
      <c r="D174" s="145">
        <v>4335</v>
      </c>
      <c r="E174" s="146">
        <v>2112</v>
      </c>
      <c r="F174" s="147">
        <v>2223</v>
      </c>
      <c r="H174" s="485" t="s">
        <v>150</v>
      </c>
      <c r="I174" s="486"/>
      <c r="J174" s="197">
        <v>1453</v>
      </c>
      <c r="K174" s="198">
        <v>4208</v>
      </c>
      <c r="L174" s="199">
        <v>2119</v>
      </c>
      <c r="M174" s="200">
        <v>2089</v>
      </c>
    </row>
    <row r="175" spans="1:13" ht="14.25" thickBot="1">
      <c r="A175" s="448" t="s">
        <v>88</v>
      </c>
      <c r="B175" s="449"/>
      <c r="C175" s="144">
        <v>1010</v>
      </c>
      <c r="D175" s="145">
        <v>1517</v>
      </c>
      <c r="E175" s="146">
        <v>724</v>
      </c>
      <c r="F175" s="147">
        <v>793</v>
      </c>
      <c r="I175" s="41"/>
      <c r="J175" s="71"/>
      <c r="K175" s="71"/>
      <c r="L175" s="71"/>
      <c r="M175" s="71"/>
    </row>
    <row r="176" spans="1:13" ht="15" thickBot="1">
      <c r="A176" s="456" t="s">
        <v>144</v>
      </c>
      <c r="B176" s="457"/>
      <c r="C176" s="148">
        <v>924</v>
      </c>
      <c r="D176" s="149">
        <v>1591</v>
      </c>
      <c r="E176" s="150">
        <v>829</v>
      </c>
      <c r="F176" s="151">
        <v>762</v>
      </c>
      <c r="H176" s="489"/>
      <c r="I176" s="490"/>
      <c r="J176" s="62" t="s">
        <v>18</v>
      </c>
      <c r="K176" s="63" t="s">
        <v>261</v>
      </c>
      <c r="L176" s="64" t="s">
        <v>21</v>
      </c>
      <c r="M176" s="65" t="s">
        <v>22</v>
      </c>
    </row>
    <row r="177" spans="1:13" ht="14.25">
      <c r="A177" s="464" t="s">
        <v>154</v>
      </c>
      <c r="B177" s="465"/>
      <c r="C177" s="140">
        <v>1801</v>
      </c>
      <c r="D177" s="141">
        <v>3831</v>
      </c>
      <c r="E177" s="152">
        <v>1904</v>
      </c>
      <c r="F177" s="153">
        <v>1927</v>
      </c>
      <c r="H177" s="491" t="s">
        <v>151</v>
      </c>
      <c r="I177" s="492"/>
      <c r="J177" s="214">
        <v>19578</v>
      </c>
      <c r="K177" s="215">
        <v>44489</v>
      </c>
      <c r="L177" s="216">
        <v>22315</v>
      </c>
      <c r="M177" s="217">
        <v>22174</v>
      </c>
    </row>
    <row r="178" spans="1:13" ht="13.5">
      <c r="A178" s="448" t="s">
        <v>69</v>
      </c>
      <c r="B178" s="449"/>
      <c r="C178" s="144">
        <v>988</v>
      </c>
      <c r="D178" s="145">
        <v>2139</v>
      </c>
      <c r="E178" s="146">
        <v>1043</v>
      </c>
      <c r="F178" s="147">
        <v>1096</v>
      </c>
      <c r="H178" s="460" t="s">
        <v>247</v>
      </c>
      <c r="I178" s="474"/>
      <c r="J178" s="132">
        <v>26</v>
      </c>
      <c r="K178" s="133">
        <v>85</v>
      </c>
      <c r="L178" s="134">
        <v>48</v>
      </c>
      <c r="M178" s="135">
        <v>37</v>
      </c>
    </row>
    <row r="179" spans="1:13" ht="13.5">
      <c r="A179" s="462" t="s">
        <v>71</v>
      </c>
      <c r="B179" s="463"/>
      <c r="C179" s="148">
        <v>813</v>
      </c>
      <c r="D179" s="149">
        <v>1692</v>
      </c>
      <c r="E179" s="150">
        <v>861</v>
      </c>
      <c r="F179" s="151">
        <v>831</v>
      </c>
      <c r="H179" s="444" t="s">
        <v>248</v>
      </c>
      <c r="I179" s="476"/>
      <c r="J179" s="112">
        <v>2852</v>
      </c>
      <c r="K179" s="113">
        <v>7154</v>
      </c>
      <c r="L179" s="114">
        <v>3648</v>
      </c>
      <c r="M179" s="115">
        <v>3506</v>
      </c>
    </row>
    <row r="180" spans="1:13" ht="13.5">
      <c r="A180" s="444" t="s">
        <v>188</v>
      </c>
      <c r="B180" s="445"/>
      <c r="C180" s="140">
        <v>2032</v>
      </c>
      <c r="D180" s="141">
        <v>4929</v>
      </c>
      <c r="E180" s="152">
        <v>2386</v>
      </c>
      <c r="F180" s="153">
        <v>2543</v>
      </c>
      <c r="H180" s="481" t="s">
        <v>249</v>
      </c>
      <c r="I180" s="482"/>
      <c r="J180" s="104">
        <v>146</v>
      </c>
      <c r="K180" s="218">
        <v>177</v>
      </c>
      <c r="L180" s="106">
        <v>82</v>
      </c>
      <c r="M180" s="107">
        <v>95</v>
      </c>
    </row>
    <row r="181" spans="1:13" ht="13.5">
      <c r="A181" s="448" t="s">
        <v>69</v>
      </c>
      <c r="B181" s="449"/>
      <c r="C181" s="144">
        <v>606</v>
      </c>
      <c r="D181" s="145">
        <v>1457</v>
      </c>
      <c r="E181" s="146">
        <v>706</v>
      </c>
      <c r="F181" s="147">
        <v>751</v>
      </c>
      <c r="H181" s="481" t="s">
        <v>71</v>
      </c>
      <c r="I181" s="482"/>
      <c r="J181" s="104">
        <v>151</v>
      </c>
      <c r="K181" s="218">
        <v>494</v>
      </c>
      <c r="L181" s="106">
        <v>258</v>
      </c>
      <c r="M181" s="107">
        <v>236</v>
      </c>
    </row>
    <row r="182" spans="1:13" ht="13.5">
      <c r="A182" s="448" t="s">
        <v>71</v>
      </c>
      <c r="B182" s="449"/>
      <c r="C182" s="144">
        <v>611</v>
      </c>
      <c r="D182" s="145">
        <v>1504</v>
      </c>
      <c r="E182" s="146">
        <v>722</v>
      </c>
      <c r="F182" s="147">
        <v>782</v>
      </c>
      <c r="H182" s="481" t="s">
        <v>72</v>
      </c>
      <c r="I182" s="482"/>
      <c r="J182" s="104">
        <v>109</v>
      </c>
      <c r="K182" s="218">
        <v>310</v>
      </c>
      <c r="L182" s="106">
        <v>157</v>
      </c>
      <c r="M182" s="107">
        <v>153</v>
      </c>
    </row>
    <row r="183" spans="1:13" ht="13.5">
      <c r="A183" s="456" t="s">
        <v>72</v>
      </c>
      <c r="B183" s="457"/>
      <c r="C183" s="148">
        <v>815</v>
      </c>
      <c r="D183" s="149">
        <v>1968</v>
      </c>
      <c r="E183" s="150">
        <v>958</v>
      </c>
      <c r="F183" s="151">
        <v>1010</v>
      </c>
      <c r="H183" s="481" t="s">
        <v>73</v>
      </c>
      <c r="I183" s="482"/>
      <c r="J183" s="104">
        <v>86</v>
      </c>
      <c r="K183" s="218">
        <v>253</v>
      </c>
      <c r="L183" s="106">
        <v>126</v>
      </c>
      <c r="M183" s="107">
        <v>127</v>
      </c>
    </row>
    <row r="184" spans="1:13" ht="13.5">
      <c r="A184" s="458" t="s">
        <v>156</v>
      </c>
      <c r="B184" s="459"/>
      <c r="C184" s="154">
        <v>801</v>
      </c>
      <c r="D184" s="155">
        <v>1816</v>
      </c>
      <c r="E184" s="156">
        <v>873</v>
      </c>
      <c r="F184" s="157">
        <v>943</v>
      </c>
      <c r="H184" s="481" t="s">
        <v>74</v>
      </c>
      <c r="I184" s="482"/>
      <c r="J184" s="104">
        <v>150</v>
      </c>
      <c r="K184" s="218">
        <v>462</v>
      </c>
      <c r="L184" s="106">
        <v>228</v>
      </c>
      <c r="M184" s="107">
        <v>234</v>
      </c>
    </row>
    <row r="185" spans="1:13" ht="13.5">
      <c r="A185" s="444" t="s">
        <v>189</v>
      </c>
      <c r="B185" s="445"/>
      <c r="C185" s="140">
        <v>80</v>
      </c>
      <c r="D185" s="141">
        <v>123</v>
      </c>
      <c r="E185" s="152">
        <v>61</v>
      </c>
      <c r="F185" s="153">
        <v>62</v>
      </c>
      <c r="H185" s="481" t="s">
        <v>75</v>
      </c>
      <c r="I185" s="482"/>
      <c r="J185" s="104">
        <v>516</v>
      </c>
      <c r="K185" s="218">
        <v>1305</v>
      </c>
      <c r="L185" s="106">
        <v>663</v>
      </c>
      <c r="M185" s="107">
        <v>642</v>
      </c>
    </row>
    <row r="186" spans="1:13" ht="13.5">
      <c r="A186" s="448" t="s">
        <v>216</v>
      </c>
      <c r="B186" s="449"/>
      <c r="C186" s="144">
        <v>2</v>
      </c>
      <c r="D186" s="145">
        <v>4</v>
      </c>
      <c r="E186" s="146">
        <v>1</v>
      </c>
      <c r="F186" s="147">
        <v>3</v>
      </c>
      <c r="H186" s="481" t="s">
        <v>250</v>
      </c>
      <c r="I186" s="482"/>
      <c r="J186" s="104">
        <v>653</v>
      </c>
      <c r="K186" s="218">
        <v>1670</v>
      </c>
      <c r="L186" s="106">
        <v>844</v>
      </c>
      <c r="M186" s="107">
        <v>826</v>
      </c>
    </row>
    <row r="187" spans="1:13" ht="13.5">
      <c r="A187" s="448" t="s">
        <v>213</v>
      </c>
      <c r="B187" s="449"/>
      <c r="C187" s="144">
        <v>48</v>
      </c>
      <c r="D187" s="145">
        <v>75</v>
      </c>
      <c r="E187" s="146">
        <v>36</v>
      </c>
      <c r="F187" s="147">
        <v>39</v>
      </c>
      <c r="H187" s="456" t="s">
        <v>88</v>
      </c>
      <c r="I187" s="475"/>
      <c r="J187" s="108">
        <v>1041</v>
      </c>
      <c r="K187" s="219">
        <v>2483</v>
      </c>
      <c r="L187" s="110">
        <v>1290</v>
      </c>
      <c r="M187" s="111">
        <v>1193</v>
      </c>
    </row>
    <row r="188" spans="1:13" ht="14.25" thickBot="1">
      <c r="A188" s="471" t="s">
        <v>212</v>
      </c>
      <c r="B188" s="472"/>
      <c r="C188" s="158">
        <v>30</v>
      </c>
      <c r="D188" s="159">
        <v>44</v>
      </c>
      <c r="E188" s="160">
        <v>24</v>
      </c>
      <c r="F188" s="161">
        <v>20</v>
      </c>
      <c r="H188" s="458" t="s">
        <v>252</v>
      </c>
      <c r="I188" s="459"/>
      <c r="J188" s="124">
        <v>28</v>
      </c>
      <c r="K188" s="220">
        <v>481</v>
      </c>
      <c r="L188" s="126">
        <v>170</v>
      </c>
      <c r="M188" s="127">
        <v>311</v>
      </c>
    </row>
    <row r="189" spans="1:13" ht="14.25" thickBot="1">
      <c r="A189" s="473"/>
      <c r="B189" s="473"/>
      <c r="C189" s="29"/>
      <c r="D189" s="29"/>
      <c r="E189" s="29"/>
      <c r="F189" s="29"/>
      <c r="H189" s="444" t="s">
        <v>253</v>
      </c>
      <c r="I189" s="445"/>
      <c r="J189" s="112">
        <v>180</v>
      </c>
      <c r="K189" s="113">
        <v>464</v>
      </c>
      <c r="L189" s="114">
        <v>247</v>
      </c>
      <c r="M189" s="115">
        <v>217</v>
      </c>
    </row>
    <row r="190" spans="1:13" ht="14.25" thickBot="1">
      <c r="A190" s="454"/>
      <c r="B190" s="455"/>
      <c r="C190" s="62" t="s">
        <v>18</v>
      </c>
      <c r="D190" s="63" t="s">
        <v>261</v>
      </c>
      <c r="E190" s="64" t="s">
        <v>21</v>
      </c>
      <c r="F190" s="65" t="s">
        <v>22</v>
      </c>
      <c r="H190" s="456" t="s">
        <v>254</v>
      </c>
      <c r="I190" s="457"/>
      <c r="J190" s="108">
        <v>180</v>
      </c>
      <c r="K190" s="109">
        <v>464</v>
      </c>
      <c r="L190" s="110">
        <v>247</v>
      </c>
      <c r="M190" s="111">
        <v>217</v>
      </c>
    </row>
    <row r="191" spans="1:13" ht="14.25">
      <c r="A191" s="452" t="s">
        <v>157</v>
      </c>
      <c r="B191" s="453"/>
      <c r="C191" s="162">
        <v>11338</v>
      </c>
      <c r="D191" s="163">
        <v>31795</v>
      </c>
      <c r="E191" s="164">
        <v>16220</v>
      </c>
      <c r="F191" s="165">
        <v>15575</v>
      </c>
      <c r="H191" s="458" t="s">
        <v>256</v>
      </c>
      <c r="I191" s="459"/>
      <c r="J191" s="124">
        <v>0</v>
      </c>
      <c r="K191" s="125">
        <v>0</v>
      </c>
      <c r="L191" s="126">
        <v>0</v>
      </c>
      <c r="M191" s="127">
        <v>0</v>
      </c>
    </row>
    <row r="192" spans="1:13" ht="13.5">
      <c r="A192" s="458" t="s">
        <v>158</v>
      </c>
      <c r="B192" s="459"/>
      <c r="C192" s="154">
        <v>4117</v>
      </c>
      <c r="D192" s="155">
        <v>12425</v>
      </c>
      <c r="E192" s="156">
        <v>6201</v>
      </c>
      <c r="F192" s="157">
        <v>6224</v>
      </c>
      <c r="H192" s="444" t="s">
        <v>251</v>
      </c>
      <c r="I192" s="476"/>
      <c r="J192" s="112">
        <v>297</v>
      </c>
      <c r="K192" s="113">
        <v>476</v>
      </c>
      <c r="L192" s="114">
        <v>229</v>
      </c>
      <c r="M192" s="115">
        <v>247</v>
      </c>
    </row>
    <row r="193" spans="1:13" ht="13.5">
      <c r="A193" s="460" t="s">
        <v>159</v>
      </c>
      <c r="B193" s="461"/>
      <c r="C193" s="154">
        <v>1258</v>
      </c>
      <c r="D193" s="155">
        <v>3476</v>
      </c>
      <c r="E193" s="156">
        <v>1684</v>
      </c>
      <c r="F193" s="157">
        <v>1792</v>
      </c>
      <c r="H193" s="456" t="s">
        <v>96</v>
      </c>
      <c r="I193" s="475"/>
      <c r="J193" s="116">
        <v>297</v>
      </c>
      <c r="K193" s="117">
        <v>476</v>
      </c>
      <c r="L193" s="118">
        <v>229</v>
      </c>
      <c r="M193" s="119">
        <v>247</v>
      </c>
    </row>
    <row r="194" spans="1:13" ht="13.5">
      <c r="A194" s="458" t="s">
        <v>185</v>
      </c>
      <c r="B194" s="459"/>
      <c r="C194" s="154">
        <v>5446</v>
      </c>
      <c r="D194" s="155">
        <v>14358</v>
      </c>
      <c r="E194" s="156">
        <v>7543</v>
      </c>
      <c r="F194" s="157">
        <v>6815</v>
      </c>
      <c r="H194" s="464" t="s">
        <v>34</v>
      </c>
      <c r="I194" s="465"/>
      <c r="J194" s="112">
        <v>7204</v>
      </c>
      <c r="K194" s="113">
        <v>15988</v>
      </c>
      <c r="L194" s="114">
        <v>8019</v>
      </c>
      <c r="M194" s="115">
        <v>7969</v>
      </c>
    </row>
    <row r="195" spans="1:13" ht="14.25" thickBot="1">
      <c r="A195" s="469" t="s">
        <v>190</v>
      </c>
      <c r="B195" s="470"/>
      <c r="C195" s="172">
        <v>517</v>
      </c>
      <c r="D195" s="173">
        <v>1536</v>
      </c>
      <c r="E195" s="174">
        <v>792</v>
      </c>
      <c r="F195" s="175">
        <v>744</v>
      </c>
      <c r="H195" s="448" t="s">
        <v>69</v>
      </c>
      <c r="I195" s="449"/>
      <c r="J195" s="104">
        <v>771</v>
      </c>
      <c r="K195" s="105">
        <v>1606</v>
      </c>
      <c r="L195" s="106">
        <v>811</v>
      </c>
      <c r="M195" s="107">
        <v>795</v>
      </c>
    </row>
    <row r="196" spans="3:13" ht="14.25" thickBot="1">
      <c r="C196" s="29"/>
      <c r="D196" s="29"/>
      <c r="E196" s="29"/>
      <c r="F196" s="29"/>
      <c r="H196" s="481" t="s">
        <v>71</v>
      </c>
      <c r="I196" s="482"/>
      <c r="J196" s="104">
        <v>1882</v>
      </c>
      <c r="K196" s="105">
        <v>3534</v>
      </c>
      <c r="L196" s="106">
        <v>1790</v>
      </c>
      <c r="M196" s="107">
        <v>1744</v>
      </c>
    </row>
    <row r="197" spans="1:13" ht="14.25" thickBot="1">
      <c r="A197" s="454"/>
      <c r="B197" s="455"/>
      <c r="C197" s="62" t="s">
        <v>18</v>
      </c>
      <c r="D197" s="63" t="s">
        <v>261</v>
      </c>
      <c r="E197" s="64" t="s">
        <v>21</v>
      </c>
      <c r="F197" s="65" t="s">
        <v>22</v>
      </c>
      <c r="H197" s="481" t="s">
        <v>72</v>
      </c>
      <c r="I197" s="482"/>
      <c r="J197" s="104">
        <v>995</v>
      </c>
      <c r="K197" s="105">
        <v>2268</v>
      </c>
      <c r="L197" s="106">
        <v>1106</v>
      </c>
      <c r="M197" s="107">
        <v>1162</v>
      </c>
    </row>
    <row r="198" spans="1:13" ht="14.25">
      <c r="A198" s="452" t="s">
        <v>161</v>
      </c>
      <c r="B198" s="453"/>
      <c r="C198" s="132">
        <v>10451</v>
      </c>
      <c r="D198" s="133">
        <v>29781</v>
      </c>
      <c r="E198" s="134">
        <v>15289</v>
      </c>
      <c r="F198" s="135">
        <v>14492</v>
      </c>
      <c r="H198" s="481" t="s">
        <v>73</v>
      </c>
      <c r="I198" s="482"/>
      <c r="J198" s="104">
        <v>938</v>
      </c>
      <c r="K198" s="105">
        <v>2032</v>
      </c>
      <c r="L198" s="106">
        <v>1061</v>
      </c>
      <c r="M198" s="107">
        <v>971</v>
      </c>
    </row>
    <row r="199" spans="1:13" ht="13.5">
      <c r="A199" s="460" t="s">
        <v>241</v>
      </c>
      <c r="B199" s="461"/>
      <c r="C199" s="124">
        <v>11</v>
      </c>
      <c r="D199" s="125">
        <v>32</v>
      </c>
      <c r="E199" s="126">
        <v>14</v>
      </c>
      <c r="F199" s="127">
        <v>18</v>
      </c>
      <c r="H199" s="481" t="s">
        <v>74</v>
      </c>
      <c r="I199" s="482"/>
      <c r="J199" s="104">
        <v>519</v>
      </c>
      <c r="K199" s="105">
        <v>1271</v>
      </c>
      <c r="L199" s="106">
        <v>639</v>
      </c>
      <c r="M199" s="107">
        <v>632</v>
      </c>
    </row>
    <row r="200" spans="1:13" ht="13.5">
      <c r="A200" s="444" t="s">
        <v>242</v>
      </c>
      <c r="B200" s="445"/>
      <c r="C200" s="112">
        <v>1250</v>
      </c>
      <c r="D200" s="113">
        <v>3576</v>
      </c>
      <c r="E200" s="114">
        <v>1822</v>
      </c>
      <c r="F200" s="115">
        <v>1754</v>
      </c>
      <c r="H200" s="481" t="s">
        <v>75</v>
      </c>
      <c r="I200" s="482"/>
      <c r="J200" s="104">
        <v>862</v>
      </c>
      <c r="K200" s="105">
        <v>2167</v>
      </c>
      <c r="L200" s="106">
        <v>1050</v>
      </c>
      <c r="M200" s="107">
        <v>1117</v>
      </c>
    </row>
    <row r="201" spans="1:13" ht="13.5">
      <c r="A201" s="448" t="s">
        <v>69</v>
      </c>
      <c r="B201" s="449"/>
      <c r="C201" s="104">
        <v>239</v>
      </c>
      <c r="D201" s="105">
        <v>738</v>
      </c>
      <c r="E201" s="106">
        <v>365</v>
      </c>
      <c r="F201" s="107">
        <v>373</v>
      </c>
      <c r="H201" s="493" t="s">
        <v>87</v>
      </c>
      <c r="I201" s="494"/>
      <c r="J201" s="116">
        <v>1237</v>
      </c>
      <c r="K201" s="117">
        <v>3110</v>
      </c>
      <c r="L201" s="118">
        <v>1562</v>
      </c>
      <c r="M201" s="119">
        <v>1548</v>
      </c>
    </row>
    <row r="202" spans="1:13" ht="13.5">
      <c r="A202" s="448" t="s">
        <v>71</v>
      </c>
      <c r="B202" s="449"/>
      <c r="C202" s="104">
        <v>522</v>
      </c>
      <c r="D202" s="105">
        <v>1465</v>
      </c>
      <c r="E202" s="106">
        <v>752</v>
      </c>
      <c r="F202" s="107">
        <v>713</v>
      </c>
      <c r="H202" s="460" t="s">
        <v>162</v>
      </c>
      <c r="I202" s="474"/>
      <c r="J202" s="120">
        <v>914</v>
      </c>
      <c r="K202" s="121">
        <v>1973</v>
      </c>
      <c r="L202" s="122">
        <v>935</v>
      </c>
      <c r="M202" s="123">
        <v>1038</v>
      </c>
    </row>
    <row r="203" spans="1:13" ht="13.5">
      <c r="A203" s="448" t="s">
        <v>72</v>
      </c>
      <c r="B203" s="449"/>
      <c r="C203" s="104">
        <v>378</v>
      </c>
      <c r="D203" s="105">
        <v>1129</v>
      </c>
      <c r="E203" s="106">
        <v>576</v>
      </c>
      <c r="F203" s="107">
        <v>553</v>
      </c>
      <c r="H203" s="458" t="s">
        <v>164</v>
      </c>
      <c r="I203" s="459"/>
      <c r="J203" s="124">
        <v>404</v>
      </c>
      <c r="K203" s="125">
        <v>981</v>
      </c>
      <c r="L203" s="126">
        <v>456</v>
      </c>
      <c r="M203" s="127">
        <v>525</v>
      </c>
    </row>
    <row r="204" spans="1:13" ht="13.5">
      <c r="A204" s="456" t="s">
        <v>73</v>
      </c>
      <c r="B204" s="475"/>
      <c r="C204" s="116">
        <v>111</v>
      </c>
      <c r="D204" s="117">
        <v>244</v>
      </c>
      <c r="E204" s="118">
        <v>129</v>
      </c>
      <c r="F204" s="119">
        <v>115</v>
      </c>
      <c r="H204" s="444" t="s">
        <v>165</v>
      </c>
      <c r="I204" s="445"/>
      <c r="J204" s="112">
        <v>816</v>
      </c>
      <c r="K204" s="113">
        <v>2174</v>
      </c>
      <c r="L204" s="114">
        <v>1082</v>
      </c>
      <c r="M204" s="115">
        <v>1092</v>
      </c>
    </row>
    <row r="205" spans="1:13" ht="13.5">
      <c r="A205" s="460" t="s">
        <v>243</v>
      </c>
      <c r="B205" s="474"/>
      <c r="C205" s="124">
        <v>8215</v>
      </c>
      <c r="D205" s="125">
        <v>23174</v>
      </c>
      <c r="E205" s="126">
        <v>11977</v>
      </c>
      <c r="F205" s="127">
        <v>11197</v>
      </c>
      <c r="H205" s="448" t="s">
        <v>69</v>
      </c>
      <c r="I205" s="449"/>
      <c r="J205" s="100">
        <v>194</v>
      </c>
      <c r="K205" s="101">
        <v>531</v>
      </c>
      <c r="L205" s="102">
        <v>257</v>
      </c>
      <c r="M205" s="103">
        <v>274</v>
      </c>
    </row>
    <row r="206" spans="1:13" ht="13.5">
      <c r="A206" s="444" t="s">
        <v>166</v>
      </c>
      <c r="B206" s="445"/>
      <c r="C206" s="112">
        <v>975</v>
      </c>
      <c r="D206" s="113">
        <v>2999</v>
      </c>
      <c r="E206" s="114">
        <v>1476</v>
      </c>
      <c r="F206" s="115">
        <v>1523</v>
      </c>
      <c r="H206" s="456" t="s">
        <v>71</v>
      </c>
      <c r="I206" s="457"/>
      <c r="J206" s="116">
        <v>622</v>
      </c>
      <c r="K206" s="117">
        <v>1643</v>
      </c>
      <c r="L206" s="118">
        <v>825</v>
      </c>
      <c r="M206" s="119">
        <v>818</v>
      </c>
    </row>
    <row r="207" spans="1:13" ht="13.5">
      <c r="A207" s="448" t="s">
        <v>69</v>
      </c>
      <c r="B207" s="449"/>
      <c r="C207" s="104">
        <v>33</v>
      </c>
      <c r="D207" s="105">
        <v>65</v>
      </c>
      <c r="E207" s="106">
        <v>47</v>
      </c>
      <c r="F207" s="107">
        <v>18</v>
      </c>
      <c r="H207" s="464" t="s">
        <v>257</v>
      </c>
      <c r="I207" s="465"/>
      <c r="J207" s="112">
        <v>1016</v>
      </c>
      <c r="K207" s="113">
        <v>2563</v>
      </c>
      <c r="L207" s="114">
        <v>1261</v>
      </c>
      <c r="M207" s="115">
        <v>1302</v>
      </c>
    </row>
    <row r="208" spans="1:13" ht="13.5">
      <c r="A208" s="448" t="s">
        <v>71</v>
      </c>
      <c r="B208" s="449"/>
      <c r="C208" s="104">
        <v>255</v>
      </c>
      <c r="D208" s="105">
        <v>760</v>
      </c>
      <c r="E208" s="106">
        <v>375</v>
      </c>
      <c r="F208" s="107">
        <v>385</v>
      </c>
      <c r="H208" s="448" t="s">
        <v>167</v>
      </c>
      <c r="I208" s="449"/>
      <c r="J208" s="100">
        <v>404</v>
      </c>
      <c r="K208" s="101">
        <v>997</v>
      </c>
      <c r="L208" s="102">
        <v>509</v>
      </c>
      <c r="M208" s="103">
        <v>488</v>
      </c>
    </row>
    <row r="209" spans="1:13" ht="13.5">
      <c r="A209" s="448" t="s">
        <v>72</v>
      </c>
      <c r="B209" s="449"/>
      <c r="C209" s="104">
        <v>534</v>
      </c>
      <c r="D209" s="105">
        <v>1683</v>
      </c>
      <c r="E209" s="106">
        <v>805</v>
      </c>
      <c r="F209" s="107">
        <v>878</v>
      </c>
      <c r="H209" s="462" t="s">
        <v>74</v>
      </c>
      <c r="I209" s="463"/>
      <c r="J209" s="116">
        <v>612</v>
      </c>
      <c r="K209" s="117">
        <v>1566</v>
      </c>
      <c r="L209" s="118">
        <v>752</v>
      </c>
      <c r="M209" s="119">
        <v>814</v>
      </c>
    </row>
    <row r="210" spans="1:13" ht="14.25" thickBot="1">
      <c r="A210" s="471" t="s">
        <v>73</v>
      </c>
      <c r="B210" s="472"/>
      <c r="C210" s="128">
        <v>153</v>
      </c>
      <c r="D210" s="129">
        <v>491</v>
      </c>
      <c r="E210" s="130">
        <v>249</v>
      </c>
      <c r="F210" s="131">
        <v>242</v>
      </c>
      <c r="H210" s="444" t="s">
        <v>168</v>
      </c>
      <c r="I210" s="445"/>
      <c r="J210" s="112">
        <v>5841</v>
      </c>
      <c r="K210" s="113">
        <v>12150</v>
      </c>
      <c r="L210" s="114">
        <v>6220</v>
      </c>
      <c r="M210" s="115">
        <v>5930</v>
      </c>
    </row>
    <row r="211" spans="3:13" ht="14.25" thickBot="1">
      <c r="C211" s="1"/>
      <c r="D211" s="1"/>
      <c r="E211" s="1"/>
      <c r="F211" s="1"/>
      <c r="H211" s="448" t="s">
        <v>69</v>
      </c>
      <c r="I211" s="449"/>
      <c r="J211" s="100">
        <v>735</v>
      </c>
      <c r="K211" s="101">
        <v>1683</v>
      </c>
      <c r="L211" s="102">
        <v>879</v>
      </c>
      <c r="M211" s="103">
        <v>804</v>
      </c>
    </row>
    <row r="212" spans="1:13" ht="14.25" thickBot="1">
      <c r="A212" s="454"/>
      <c r="B212" s="468"/>
      <c r="C212" s="62" t="s">
        <v>18</v>
      </c>
      <c r="D212" s="63" t="s">
        <v>261</v>
      </c>
      <c r="E212" s="64" t="s">
        <v>21</v>
      </c>
      <c r="F212" s="65" t="s">
        <v>22</v>
      </c>
      <c r="H212" s="448" t="s">
        <v>71</v>
      </c>
      <c r="I212" s="449"/>
      <c r="J212" s="104">
        <v>1067</v>
      </c>
      <c r="K212" s="105">
        <v>2454</v>
      </c>
      <c r="L212" s="106">
        <v>1268</v>
      </c>
      <c r="M212" s="107">
        <v>1186</v>
      </c>
    </row>
    <row r="213" spans="1:13" ht="14.25">
      <c r="A213" s="452" t="s">
        <v>169</v>
      </c>
      <c r="B213" s="453"/>
      <c r="C213" s="132">
        <v>11530</v>
      </c>
      <c r="D213" s="133">
        <v>31735</v>
      </c>
      <c r="E213" s="134">
        <v>16128</v>
      </c>
      <c r="F213" s="135">
        <v>15607</v>
      </c>
      <c r="H213" s="448" t="s">
        <v>72</v>
      </c>
      <c r="I213" s="449"/>
      <c r="J213" s="104">
        <v>1110</v>
      </c>
      <c r="K213" s="105">
        <v>2209</v>
      </c>
      <c r="L213" s="106">
        <v>1116</v>
      </c>
      <c r="M213" s="107">
        <v>1093</v>
      </c>
    </row>
    <row r="214" spans="1:13" ht="13.5">
      <c r="A214" s="458" t="s">
        <v>244</v>
      </c>
      <c r="B214" s="459"/>
      <c r="C214" s="120">
        <v>7938</v>
      </c>
      <c r="D214" s="121">
        <v>22382</v>
      </c>
      <c r="E214" s="122">
        <v>11369</v>
      </c>
      <c r="F214" s="123">
        <v>11013</v>
      </c>
      <c r="H214" s="448" t="s">
        <v>73</v>
      </c>
      <c r="I214" s="449"/>
      <c r="J214" s="104">
        <v>578</v>
      </c>
      <c r="K214" s="105">
        <v>1132</v>
      </c>
      <c r="L214" s="106">
        <v>589</v>
      </c>
      <c r="M214" s="107">
        <v>543</v>
      </c>
    </row>
    <row r="215" spans="1:13" ht="13.5">
      <c r="A215" s="444" t="s">
        <v>170</v>
      </c>
      <c r="B215" s="445"/>
      <c r="C215" s="112">
        <v>3428</v>
      </c>
      <c r="D215" s="113">
        <v>8930</v>
      </c>
      <c r="E215" s="114">
        <v>4537</v>
      </c>
      <c r="F215" s="115">
        <v>4393</v>
      </c>
      <c r="H215" s="448" t="s">
        <v>74</v>
      </c>
      <c r="I215" s="449"/>
      <c r="J215" s="104">
        <v>1812</v>
      </c>
      <c r="K215" s="105">
        <v>3486</v>
      </c>
      <c r="L215" s="106">
        <v>1775</v>
      </c>
      <c r="M215" s="107">
        <v>1711</v>
      </c>
    </row>
    <row r="216" spans="1:13" ht="14.25" thickBot="1">
      <c r="A216" s="448" t="s">
        <v>69</v>
      </c>
      <c r="B216" s="449"/>
      <c r="C216" s="104">
        <v>255</v>
      </c>
      <c r="D216" s="105">
        <v>723</v>
      </c>
      <c r="E216" s="106">
        <v>379</v>
      </c>
      <c r="F216" s="107">
        <v>344</v>
      </c>
      <c r="H216" s="471" t="s">
        <v>75</v>
      </c>
      <c r="I216" s="472"/>
      <c r="J216" s="128">
        <v>539</v>
      </c>
      <c r="K216" s="129">
        <v>1186</v>
      </c>
      <c r="L216" s="130">
        <v>593</v>
      </c>
      <c r="M216" s="131">
        <v>593</v>
      </c>
    </row>
    <row r="217" spans="1:13" ht="14.25" thickBot="1">
      <c r="A217" s="448" t="s">
        <v>71</v>
      </c>
      <c r="B217" s="449"/>
      <c r="C217" s="104">
        <v>183</v>
      </c>
      <c r="D217" s="105">
        <v>557</v>
      </c>
      <c r="E217" s="106">
        <v>295</v>
      </c>
      <c r="F217" s="107">
        <v>262</v>
      </c>
      <c r="J217" s="71"/>
      <c r="K217" s="71"/>
      <c r="L217" s="71"/>
      <c r="M217" s="71"/>
    </row>
    <row r="218" spans="1:13" ht="14.25" thickBot="1">
      <c r="A218" s="448" t="s">
        <v>72</v>
      </c>
      <c r="B218" s="449"/>
      <c r="C218" s="104">
        <v>631</v>
      </c>
      <c r="D218" s="105">
        <v>1481</v>
      </c>
      <c r="E218" s="106">
        <v>781</v>
      </c>
      <c r="F218" s="107">
        <v>700</v>
      </c>
      <c r="H218" s="454"/>
      <c r="I218" s="455"/>
      <c r="J218" s="62" t="s">
        <v>18</v>
      </c>
      <c r="K218" s="63" t="s">
        <v>261</v>
      </c>
      <c r="L218" s="64" t="s">
        <v>21</v>
      </c>
      <c r="M218" s="65" t="s">
        <v>22</v>
      </c>
    </row>
    <row r="219" spans="1:13" ht="14.25">
      <c r="A219" s="448" t="s">
        <v>73</v>
      </c>
      <c r="B219" s="449"/>
      <c r="C219" s="104">
        <v>569</v>
      </c>
      <c r="D219" s="105">
        <v>1475</v>
      </c>
      <c r="E219" s="106">
        <v>754</v>
      </c>
      <c r="F219" s="107">
        <v>721</v>
      </c>
      <c r="H219" s="452" t="s">
        <v>171</v>
      </c>
      <c r="I219" s="453"/>
      <c r="J219" s="221">
        <v>9187</v>
      </c>
      <c r="K219" s="222">
        <v>21222</v>
      </c>
      <c r="L219" s="223">
        <v>10494</v>
      </c>
      <c r="M219" s="224">
        <v>10728</v>
      </c>
    </row>
    <row r="220" spans="1:13" ht="13.5">
      <c r="A220" s="448" t="s">
        <v>74</v>
      </c>
      <c r="B220" s="449"/>
      <c r="C220" s="104">
        <v>391</v>
      </c>
      <c r="D220" s="105">
        <v>1002</v>
      </c>
      <c r="E220" s="106">
        <v>509</v>
      </c>
      <c r="F220" s="107">
        <v>493</v>
      </c>
      <c r="H220" s="464" t="s">
        <v>253</v>
      </c>
      <c r="I220" s="465"/>
      <c r="J220" s="225">
        <v>3295</v>
      </c>
      <c r="K220" s="226">
        <v>8775</v>
      </c>
      <c r="L220" s="227">
        <v>4320</v>
      </c>
      <c r="M220" s="228">
        <v>4455</v>
      </c>
    </row>
    <row r="221" spans="1:13" ht="13.5">
      <c r="A221" s="448" t="s">
        <v>75</v>
      </c>
      <c r="B221" s="449"/>
      <c r="C221" s="104">
        <v>557</v>
      </c>
      <c r="D221" s="105">
        <v>1600</v>
      </c>
      <c r="E221" s="106">
        <v>751</v>
      </c>
      <c r="F221" s="107">
        <v>849</v>
      </c>
      <c r="H221" s="448" t="s">
        <v>69</v>
      </c>
      <c r="I221" s="449"/>
      <c r="J221" s="229">
        <v>694</v>
      </c>
      <c r="K221" s="230">
        <v>1837</v>
      </c>
      <c r="L221" s="231">
        <v>897</v>
      </c>
      <c r="M221" s="232">
        <v>940</v>
      </c>
    </row>
    <row r="222" spans="1:13" ht="13.5">
      <c r="A222" s="456" t="s">
        <v>87</v>
      </c>
      <c r="B222" s="457"/>
      <c r="C222" s="116">
        <v>842</v>
      </c>
      <c r="D222" s="117">
        <v>2092</v>
      </c>
      <c r="E222" s="118">
        <v>1068</v>
      </c>
      <c r="F222" s="119">
        <v>1024</v>
      </c>
      <c r="H222" s="481" t="s">
        <v>258</v>
      </c>
      <c r="I222" s="482"/>
      <c r="J222" s="229">
        <v>294</v>
      </c>
      <c r="K222" s="230">
        <v>715</v>
      </c>
      <c r="L222" s="231">
        <v>351</v>
      </c>
      <c r="M222" s="232">
        <v>364</v>
      </c>
    </row>
    <row r="223" spans="1:13" ht="13.5">
      <c r="A223" s="458" t="s">
        <v>243</v>
      </c>
      <c r="B223" s="459"/>
      <c r="C223" s="120">
        <v>163</v>
      </c>
      <c r="D223" s="121">
        <v>422</v>
      </c>
      <c r="E223" s="122">
        <v>221</v>
      </c>
      <c r="F223" s="123">
        <v>201</v>
      </c>
      <c r="H223" s="481" t="s">
        <v>72</v>
      </c>
      <c r="I223" s="482"/>
      <c r="J223" s="229">
        <v>553</v>
      </c>
      <c r="K223" s="230">
        <v>1447</v>
      </c>
      <c r="L223" s="231">
        <v>739</v>
      </c>
      <c r="M223" s="232">
        <v>708</v>
      </c>
    </row>
    <row r="224" spans="1:13" ht="13.5">
      <c r="A224" s="444" t="s">
        <v>245</v>
      </c>
      <c r="B224" s="445"/>
      <c r="C224" s="112">
        <v>1</v>
      </c>
      <c r="D224" s="113">
        <v>1</v>
      </c>
      <c r="E224" s="114">
        <v>1</v>
      </c>
      <c r="F224" s="115">
        <v>0</v>
      </c>
      <c r="H224" s="481" t="s">
        <v>73</v>
      </c>
      <c r="I224" s="482"/>
      <c r="J224" s="229">
        <v>1595</v>
      </c>
      <c r="K224" s="230">
        <v>4387</v>
      </c>
      <c r="L224" s="231">
        <v>2142</v>
      </c>
      <c r="M224" s="232">
        <v>2245</v>
      </c>
    </row>
    <row r="225" spans="1:13" ht="14.25" thickBot="1">
      <c r="A225" s="471" t="s">
        <v>246</v>
      </c>
      <c r="B225" s="472"/>
      <c r="C225" s="128">
        <v>1</v>
      </c>
      <c r="D225" s="129">
        <v>1</v>
      </c>
      <c r="E225" s="130">
        <v>1</v>
      </c>
      <c r="F225" s="131">
        <v>0</v>
      </c>
      <c r="H225" s="456" t="s">
        <v>255</v>
      </c>
      <c r="I225" s="457"/>
      <c r="J225" s="233">
        <v>159</v>
      </c>
      <c r="K225" s="234">
        <v>389</v>
      </c>
      <c r="L225" s="235">
        <v>191</v>
      </c>
      <c r="M225" s="236">
        <v>198</v>
      </c>
    </row>
    <row r="226" spans="5:13" ht="13.5">
      <c r="E226" s="495" t="s">
        <v>106</v>
      </c>
      <c r="F226" s="495"/>
      <c r="I226" s="41"/>
      <c r="J226" s="17"/>
      <c r="K226" s="17"/>
      <c r="L226" s="495" t="s">
        <v>137</v>
      </c>
      <c r="M226" s="495"/>
    </row>
    <row r="230" spans="1:13" ht="15" thickBot="1">
      <c r="A230" s="429" t="s">
        <v>174</v>
      </c>
      <c r="B230" s="429"/>
      <c r="C230" s="429"/>
      <c r="D230" s="429"/>
      <c r="H230" s="496" t="s">
        <v>175</v>
      </c>
      <c r="I230" s="496"/>
      <c r="J230" s="496"/>
      <c r="K230" s="496"/>
      <c r="L230" s="496"/>
      <c r="M230" s="17"/>
    </row>
    <row r="231" spans="1:13" ht="14.25" thickBot="1">
      <c r="A231" s="444" t="s">
        <v>35</v>
      </c>
      <c r="B231" s="476"/>
      <c r="C231" s="185">
        <v>3536</v>
      </c>
      <c r="D231" s="186">
        <v>7225</v>
      </c>
      <c r="E231" s="186">
        <v>3675</v>
      </c>
      <c r="F231" s="187">
        <v>3550</v>
      </c>
      <c r="H231" s="454"/>
      <c r="I231" s="455"/>
      <c r="J231" s="24" t="s">
        <v>18</v>
      </c>
      <c r="K231" s="23" t="s">
        <v>66</v>
      </c>
      <c r="L231" s="21" t="s">
        <v>21</v>
      </c>
      <c r="M231" s="22" t="s">
        <v>22</v>
      </c>
    </row>
    <row r="232" spans="1:13" ht="13.5">
      <c r="A232" s="448" t="s">
        <v>69</v>
      </c>
      <c r="B232" s="477"/>
      <c r="C232" s="189">
        <v>898</v>
      </c>
      <c r="D232" s="190">
        <v>1747</v>
      </c>
      <c r="E232" s="190">
        <v>863</v>
      </c>
      <c r="F232" s="191">
        <v>884</v>
      </c>
      <c r="H232" s="512" t="s">
        <v>89</v>
      </c>
      <c r="I232" s="513"/>
      <c r="J232" s="520">
        <f>$C$37+$C$90+$C$194</f>
        <v>6816</v>
      </c>
      <c r="K232" s="270">
        <f>$D$37+$D$90+$D$194</f>
        <v>17838</v>
      </c>
      <c r="L232" s="164">
        <f>$E$37+$E$90+$E$194</f>
        <v>9280</v>
      </c>
      <c r="M232" s="165">
        <f>$F$37+$F$90+$F$194</f>
        <v>8558</v>
      </c>
    </row>
    <row r="233" spans="1:13" ht="13.5">
      <c r="A233" s="448" t="s">
        <v>71</v>
      </c>
      <c r="B233" s="477"/>
      <c r="C233" s="189">
        <v>1523</v>
      </c>
      <c r="D233" s="190">
        <v>2982</v>
      </c>
      <c r="E233" s="190">
        <v>1537</v>
      </c>
      <c r="F233" s="191">
        <v>1445</v>
      </c>
      <c r="H233" s="444" t="s">
        <v>98</v>
      </c>
      <c r="I233" s="445"/>
      <c r="J233" s="140">
        <f>$J$55+$C$224</f>
        <v>2997</v>
      </c>
      <c r="K233" s="271">
        <f>$K$55+$D$224</f>
        <v>7356</v>
      </c>
      <c r="L233" s="142">
        <f>$L$55+$E$224</f>
        <v>3689</v>
      </c>
      <c r="M233" s="143">
        <f>$M$55+$F$224</f>
        <v>3667</v>
      </c>
    </row>
    <row r="234" spans="1:13" ht="13.5">
      <c r="A234" s="456" t="s">
        <v>72</v>
      </c>
      <c r="B234" s="475"/>
      <c r="C234" s="177">
        <v>1115</v>
      </c>
      <c r="D234" s="178">
        <v>2496</v>
      </c>
      <c r="E234" s="178">
        <v>1275</v>
      </c>
      <c r="F234" s="179">
        <v>1221</v>
      </c>
      <c r="H234" s="456" t="s">
        <v>172</v>
      </c>
      <c r="I234" s="457"/>
      <c r="J234" s="148">
        <f>$J$60+$C$225</f>
        <v>66</v>
      </c>
      <c r="K234" s="272">
        <f>$K$60+$D$225</f>
        <v>163</v>
      </c>
      <c r="L234" s="150">
        <f>$L$60+$E$225</f>
        <v>86</v>
      </c>
      <c r="M234" s="151">
        <f>$M$60+$F$225</f>
        <v>77</v>
      </c>
    </row>
    <row r="235" spans="1:13" ht="13.5">
      <c r="A235" s="444" t="s">
        <v>176</v>
      </c>
      <c r="B235" s="476"/>
      <c r="C235" s="192">
        <v>2356</v>
      </c>
      <c r="D235" s="186">
        <v>5222</v>
      </c>
      <c r="E235" s="186">
        <v>2499</v>
      </c>
      <c r="F235" s="187">
        <v>2723</v>
      </c>
      <c r="H235" s="460" t="s">
        <v>95</v>
      </c>
      <c r="I235" s="474"/>
      <c r="J235" s="154">
        <f>$C$48+$C$142</f>
        <v>774</v>
      </c>
      <c r="K235" s="155">
        <f>$D$48+$D$142</f>
        <v>1717</v>
      </c>
      <c r="L235" s="156">
        <f>$E$48+$E$142</f>
        <v>892</v>
      </c>
      <c r="M235" s="273">
        <f>$F$48+$F$142</f>
        <v>825</v>
      </c>
    </row>
    <row r="236" spans="1:13" ht="13.5">
      <c r="A236" s="481" t="s">
        <v>69</v>
      </c>
      <c r="B236" s="482"/>
      <c r="C236" s="237">
        <v>1299</v>
      </c>
      <c r="D236" s="238">
        <v>2860</v>
      </c>
      <c r="E236" s="239">
        <v>1371</v>
      </c>
      <c r="F236" s="240">
        <v>1489</v>
      </c>
      <c r="H236" s="458" t="s">
        <v>101</v>
      </c>
      <c r="I236" s="459"/>
      <c r="J236" s="154">
        <f>$J$65+$J$93</f>
        <v>887</v>
      </c>
      <c r="K236" s="155">
        <f>$K$65+$K$93</f>
        <v>2259</v>
      </c>
      <c r="L236" s="156">
        <f>$L$65+$L$93</f>
        <v>1120</v>
      </c>
      <c r="M236" s="157">
        <f>$M$65+$M$93</f>
        <v>1139</v>
      </c>
    </row>
    <row r="237" spans="1:13" ht="14.25" thickBot="1">
      <c r="A237" s="471" t="s">
        <v>71</v>
      </c>
      <c r="B237" s="472"/>
      <c r="C237" s="241">
        <v>1057</v>
      </c>
      <c r="D237" s="242">
        <v>2362</v>
      </c>
      <c r="E237" s="243">
        <v>1128</v>
      </c>
      <c r="F237" s="244">
        <v>1234</v>
      </c>
      <c r="H237" s="444" t="s">
        <v>119</v>
      </c>
      <c r="I237" s="445"/>
      <c r="J237" s="140">
        <f>$C$125+$J$103</f>
        <v>7079</v>
      </c>
      <c r="K237" s="141">
        <f>$D$125+$K$103</f>
        <v>19119</v>
      </c>
      <c r="L237" s="152">
        <f>$E$125+$L$103</f>
        <v>9548</v>
      </c>
      <c r="M237" s="153">
        <f>$F$125+$M$103</f>
        <v>9571</v>
      </c>
    </row>
    <row r="238" spans="1:13" ht="14.25" thickBot="1">
      <c r="A238" s="478"/>
      <c r="B238" s="478"/>
      <c r="C238" s="72"/>
      <c r="D238" s="72"/>
      <c r="E238" s="72"/>
      <c r="F238" s="72"/>
      <c r="H238" s="456" t="s">
        <v>103</v>
      </c>
      <c r="I238" s="457"/>
      <c r="J238" s="148">
        <f>$C$126+$J$106</f>
        <v>1067</v>
      </c>
      <c r="K238" s="149">
        <f>$D$126+$K$106</f>
        <v>2841</v>
      </c>
      <c r="L238" s="150">
        <f>$E$126+$L$106</f>
        <v>1452</v>
      </c>
      <c r="M238" s="151">
        <f>$F$126+$M$106</f>
        <v>1389</v>
      </c>
    </row>
    <row r="239" spans="1:13" ht="14.25" thickBot="1">
      <c r="A239" s="479"/>
      <c r="B239" s="480"/>
      <c r="C239" s="62" t="s">
        <v>18</v>
      </c>
      <c r="D239" s="63" t="s">
        <v>261</v>
      </c>
      <c r="E239" s="64" t="s">
        <v>21</v>
      </c>
      <c r="F239" s="65" t="s">
        <v>22</v>
      </c>
      <c r="H239" s="444" t="s">
        <v>134</v>
      </c>
      <c r="I239" s="445"/>
      <c r="J239" s="140">
        <f>$J$99+$J$141</f>
        <v>3441</v>
      </c>
      <c r="K239" s="141">
        <f>$K$99+$K$141</f>
        <v>8324</v>
      </c>
      <c r="L239" s="152">
        <f>$L$99+$L$141</f>
        <v>4118</v>
      </c>
      <c r="M239" s="153">
        <f>$M$99+$M$141</f>
        <v>4206</v>
      </c>
    </row>
    <row r="240" spans="1:13" ht="14.25">
      <c r="A240" s="466" t="s">
        <v>177</v>
      </c>
      <c r="B240" s="467"/>
      <c r="C240" s="245">
        <v>19128</v>
      </c>
      <c r="D240" s="246">
        <v>41806</v>
      </c>
      <c r="E240" s="247">
        <v>21277</v>
      </c>
      <c r="F240" s="248">
        <v>20529</v>
      </c>
      <c r="H240" s="456" t="s">
        <v>103</v>
      </c>
      <c r="I240" s="457"/>
      <c r="J240" s="148">
        <f>$J$102+$J$142</f>
        <v>731</v>
      </c>
      <c r="K240" s="149">
        <f>$K$102+$K$142</f>
        <v>1793</v>
      </c>
      <c r="L240" s="150">
        <f>$L$102+$L$142</f>
        <v>882</v>
      </c>
      <c r="M240" s="151">
        <f>$M$102+$M$142</f>
        <v>911</v>
      </c>
    </row>
    <row r="241" spans="1:13" ht="13.5">
      <c r="A241" s="444" t="s">
        <v>259</v>
      </c>
      <c r="B241" s="445"/>
      <c r="C241" s="249">
        <v>4421</v>
      </c>
      <c r="D241" s="238">
        <v>10380</v>
      </c>
      <c r="E241" s="239">
        <v>5172</v>
      </c>
      <c r="F241" s="240">
        <v>5208</v>
      </c>
      <c r="H241" s="444" t="s">
        <v>129</v>
      </c>
      <c r="I241" s="445"/>
      <c r="J241" s="140">
        <f>$J$130+$C$185</f>
        <v>3716</v>
      </c>
      <c r="K241" s="141">
        <f>$K$130+$D$185</f>
        <v>9234</v>
      </c>
      <c r="L241" s="152">
        <f>$L$130+$E$185</f>
        <v>4509</v>
      </c>
      <c r="M241" s="153">
        <f>$M$130+$F$185</f>
        <v>4725</v>
      </c>
    </row>
    <row r="242" spans="1:13" ht="13.5">
      <c r="A242" s="448" t="s">
        <v>249</v>
      </c>
      <c r="B242" s="449"/>
      <c r="C242" s="188">
        <v>7</v>
      </c>
      <c r="D242" s="189">
        <v>15</v>
      </c>
      <c r="E242" s="190">
        <v>7</v>
      </c>
      <c r="F242" s="191">
        <v>8</v>
      </c>
      <c r="H242" s="448" t="s">
        <v>96</v>
      </c>
      <c r="I242" s="449"/>
      <c r="J242" s="144">
        <f>$J$132+$C$186</f>
        <v>414</v>
      </c>
      <c r="K242" s="145">
        <f>$K$132+$D$186</f>
        <v>1081</v>
      </c>
      <c r="L242" s="146">
        <f>$L$132+$E$186</f>
        <v>524</v>
      </c>
      <c r="M242" s="147">
        <f>$M$132+$F$186</f>
        <v>557</v>
      </c>
    </row>
    <row r="243" spans="1:13" ht="13.5">
      <c r="A243" s="481" t="s">
        <v>73</v>
      </c>
      <c r="B243" s="482"/>
      <c r="C243" s="188">
        <v>997</v>
      </c>
      <c r="D243" s="189">
        <v>2581</v>
      </c>
      <c r="E243" s="190">
        <v>1301</v>
      </c>
      <c r="F243" s="191">
        <v>1280</v>
      </c>
      <c r="H243" s="448" t="s">
        <v>103</v>
      </c>
      <c r="I243" s="449"/>
      <c r="J243" s="144">
        <f>$J$133+$C$187</f>
        <v>976</v>
      </c>
      <c r="K243" s="145">
        <f>$K$133+$D$187</f>
        <v>2304</v>
      </c>
      <c r="L243" s="146">
        <f>$L$133+$E$187</f>
        <v>1124</v>
      </c>
      <c r="M243" s="147">
        <f>$M$133+$F$187</f>
        <v>1180</v>
      </c>
    </row>
    <row r="244" spans="1:13" ht="13.5">
      <c r="A244" s="481" t="s">
        <v>74</v>
      </c>
      <c r="B244" s="482"/>
      <c r="C244" s="188">
        <v>811</v>
      </c>
      <c r="D244" s="189">
        <v>1785</v>
      </c>
      <c r="E244" s="190">
        <v>859</v>
      </c>
      <c r="F244" s="191">
        <v>926</v>
      </c>
      <c r="H244" s="456" t="s">
        <v>172</v>
      </c>
      <c r="I244" s="457"/>
      <c r="J244" s="148">
        <f>$J$135+$C$188</f>
        <v>664</v>
      </c>
      <c r="K244" s="149">
        <f>$K$135+$D$188</f>
        <v>1516</v>
      </c>
      <c r="L244" s="150">
        <f>$L$135+$E$188</f>
        <v>727</v>
      </c>
      <c r="M244" s="151">
        <f>$M$135+$F$188</f>
        <v>789</v>
      </c>
    </row>
    <row r="245" spans="1:13" ht="13.5">
      <c r="A245" s="481" t="s">
        <v>260</v>
      </c>
      <c r="B245" s="482"/>
      <c r="C245" s="188">
        <v>861</v>
      </c>
      <c r="D245" s="189">
        <v>1689</v>
      </c>
      <c r="E245" s="190">
        <v>860</v>
      </c>
      <c r="F245" s="191">
        <v>829</v>
      </c>
      <c r="H245" s="462" t="s">
        <v>155</v>
      </c>
      <c r="I245" s="463"/>
      <c r="J245" s="154">
        <f>$C$180+$J$207</f>
        <v>3048</v>
      </c>
      <c r="K245" s="155">
        <f>$D$180+$K$207</f>
        <v>7492</v>
      </c>
      <c r="L245" s="156">
        <f>$E$180+$L$207</f>
        <v>3647</v>
      </c>
      <c r="M245" s="157">
        <f>$F$180+$M$207</f>
        <v>3845</v>
      </c>
    </row>
    <row r="246" spans="1:13" ht="13.5">
      <c r="A246" s="481" t="s">
        <v>87</v>
      </c>
      <c r="B246" s="482"/>
      <c r="C246" s="188">
        <v>1072</v>
      </c>
      <c r="D246" s="189">
        <v>2665</v>
      </c>
      <c r="E246" s="190">
        <v>1307</v>
      </c>
      <c r="F246" s="191">
        <v>1358</v>
      </c>
      <c r="H246" s="444" t="s">
        <v>136</v>
      </c>
      <c r="I246" s="445"/>
      <c r="J246" s="140">
        <f>$J$143+$C$241</f>
        <v>7108</v>
      </c>
      <c r="K246" s="141">
        <f>$K$143+$D$241</f>
        <v>16746</v>
      </c>
      <c r="L246" s="152">
        <f>$L$143+$E$241</f>
        <v>8373</v>
      </c>
      <c r="M246" s="153">
        <f>$M$143+$F$241</f>
        <v>8373</v>
      </c>
    </row>
    <row r="247" spans="1:13" ht="13.5">
      <c r="A247" s="456" t="s">
        <v>88</v>
      </c>
      <c r="B247" s="457"/>
      <c r="C247" s="176">
        <v>673</v>
      </c>
      <c r="D247" s="177">
        <v>1645</v>
      </c>
      <c r="E247" s="178">
        <v>838</v>
      </c>
      <c r="F247" s="179">
        <v>807</v>
      </c>
      <c r="H247" s="448" t="s">
        <v>69</v>
      </c>
      <c r="I247" s="449"/>
      <c r="J247" s="144">
        <f>$J$144+$C$242</f>
        <v>1128</v>
      </c>
      <c r="K247" s="145">
        <f>$K$144+$D$242</f>
        <v>2609</v>
      </c>
      <c r="L247" s="146">
        <f>$L$144+$E$242</f>
        <v>1336</v>
      </c>
      <c r="M247" s="147">
        <f>$M$144+$F$242</f>
        <v>1273</v>
      </c>
    </row>
    <row r="248" spans="1:13" ht="13.5">
      <c r="A248" s="444" t="s">
        <v>178</v>
      </c>
      <c r="B248" s="476"/>
      <c r="C248" s="184">
        <v>5549</v>
      </c>
      <c r="D248" s="185">
        <v>12239</v>
      </c>
      <c r="E248" s="186">
        <v>6288</v>
      </c>
      <c r="F248" s="187">
        <v>5951</v>
      </c>
      <c r="H248" s="456" t="s">
        <v>180</v>
      </c>
      <c r="I248" s="457"/>
      <c r="J248" s="148">
        <f>$J$147+$C$245</f>
        <v>1111</v>
      </c>
      <c r="K248" s="149">
        <f>$K$147+$D$245</f>
        <v>2171</v>
      </c>
      <c r="L248" s="150">
        <f>$L$147+$E$245</f>
        <v>1106</v>
      </c>
      <c r="M248" s="151">
        <f>$M$147+$F$245</f>
        <v>1065</v>
      </c>
    </row>
    <row r="249" spans="1:13" ht="13.5">
      <c r="A249" s="483" t="s">
        <v>69</v>
      </c>
      <c r="B249" s="484"/>
      <c r="C249" s="249">
        <v>1790</v>
      </c>
      <c r="D249" s="238">
        <v>4124</v>
      </c>
      <c r="E249" s="239">
        <v>2051</v>
      </c>
      <c r="F249" s="240">
        <v>2073</v>
      </c>
      <c r="H249" s="460" t="s">
        <v>160</v>
      </c>
      <c r="I249" s="474"/>
      <c r="J249" s="154">
        <f>$C$195+$C$205+$C$223</f>
        <v>8895</v>
      </c>
      <c r="K249" s="155">
        <f>$D$195+$D$205+$D$223</f>
        <v>25132</v>
      </c>
      <c r="L249" s="156">
        <f>$E$195+$E$205+$E$223</f>
        <v>12990</v>
      </c>
      <c r="M249" s="157">
        <f>$F$195+$F$205+$F$223</f>
        <v>12142</v>
      </c>
    </row>
    <row r="250" spans="1:13" ht="13.5">
      <c r="A250" s="481" t="s">
        <v>71</v>
      </c>
      <c r="B250" s="482"/>
      <c r="C250" s="188">
        <v>1159</v>
      </c>
      <c r="D250" s="189">
        <v>2716</v>
      </c>
      <c r="E250" s="190">
        <v>1411</v>
      </c>
      <c r="F250" s="191">
        <v>1305</v>
      </c>
      <c r="H250" s="460" t="s">
        <v>163</v>
      </c>
      <c r="I250" s="474"/>
      <c r="J250" s="154">
        <f>$C$199+$C$214</f>
        <v>7949</v>
      </c>
      <c r="K250" s="155">
        <f>$D$199+$D$214</f>
        <v>22414</v>
      </c>
      <c r="L250" s="156">
        <f>$E$199+$E$214</f>
        <v>11383</v>
      </c>
      <c r="M250" s="157">
        <f>$F$199+$F$214</f>
        <v>11031</v>
      </c>
    </row>
    <row r="251" spans="1:13" ht="13.5">
      <c r="A251" s="481" t="s">
        <v>72</v>
      </c>
      <c r="B251" s="482"/>
      <c r="C251" s="188">
        <v>1117</v>
      </c>
      <c r="D251" s="189">
        <v>2755</v>
      </c>
      <c r="E251" s="190">
        <v>1427</v>
      </c>
      <c r="F251" s="191">
        <v>1328</v>
      </c>
      <c r="H251" s="460" t="s">
        <v>152</v>
      </c>
      <c r="I251" s="474"/>
      <c r="J251" s="154">
        <f>$J$158+$J$178</f>
        <v>98</v>
      </c>
      <c r="K251" s="155">
        <f>$K$158+$K$178</f>
        <v>655</v>
      </c>
      <c r="L251" s="156">
        <f>$L$158+$L$178</f>
        <v>248</v>
      </c>
      <c r="M251" s="157">
        <f>$M$158+$M$178</f>
        <v>407</v>
      </c>
    </row>
    <row r="252" spans="1:13" ht="13.5">
      <c r="A252" s="456" t="s">
        <v>73</v>
      </c>
      <c r="B252" s="457"/>
      <c r="C252" s="176">
        <v>1483</v>
      </c>
      <c r="D252" s="177">
        <v>2644</v>
      </c>
      <c r="E252" s="178">
        <v>1399</v>
      </c>
      <c r="F252" s="179">
        <v>1245</v>
      </c>
      <c r="H252" s="444" t="s">
        <v>153</v>
      </c>
      <c r="I252" s="445"/>
      <c r="J252" s="140">
        <f>$J$179+$J$159</f>
        <v>2922</v>
      </c>
      <c r="K252" s="141">
        <f>$K$179+$K$159</f>
        <v>7274</v>
      </c>
      <c r="L252" s="152">
        <f>$L$179+$L$159</f>
        <v>3707</v>
      </c>
      <c r="M252" s="153">
        <f>$M$179+$M$159</f>
        <v>3567</v>
      </c>
    </row>
    <row r="253" spans="1:13" ht="13.5">
      <c r="A253" s="464" t="s">
        <v>179</v>
      </c>
      <c r="B253" s="465"/>
      <c r="C253" s="249">
        <v>8131</v>
      </c>
      <c r="D253" s="238">
        <v>17302</v>
      </c>
      <c r="E253" s="239">
        <v>8863</v>
      </c>
      <c r="F253" s="240">
        <v>8439</v>
      </c>
      <c r="H253" s="448" t="s">
        <v>69</v>
      </c>
      <c r="I253" s="449"/>
      <c r="J253" s="144">
        <f>$J$160+$J$180</f>
        <v>209</v>
      </c>
      <c r="K253" s="145">
        <f>$K$160+$K$180</f>
        <v>280</v>
      </c>
      <c r="L253" s="146">
        <f>$L$160+$L$180</f>
        <v>129</v>
      </c>
      <c r="M253" s="147">
        <f>$M$160+$M$180</f>
        <v>151</v>
      </c>
    </row>
    <row r="254" spans="1:13" ht="13.5">
      <c r="A254" s="448" t="s">
        <v>69</v>
      </c>
      <c r="B254" s="449"/>
      <c r="C254" s="188">
        <v>1194</v>
      </c>
      <c r="D254" s="189">
        <v>3011</v>
      </c>
      <c r="E254" s="190">
        <v>1536</v>
      </c>
      <c r="F254" s="191">
        <v>1475</v>
      </c>
      <c r="H254" s="456" t="s">
        <v>181</v>
      </c>
      <c r="I254" s="457"/>
      <c r="J254" s="148">
        <f>$J$161+$J$186</f>
        <v>660</v>
      </c>
      <c r="K254" s="149">
        <f>$K$161+$K$186</f>
        <v>1687</v>
      </c>
      <c r="L254" s="150">
        <f>$L$161+$L$186</f>
        <v>856</v>
      </c>
      <c r="M254" s="151">
        <f>$M$161+$M$186</f>
        <v>831</v>
      </c>
    </row>
    <row r="255" spans="1:13" ht="13.5">
      <c r="A255" s="448" t="s">
        <v>71</v>
      </c>
      <c r="B255" s="449"/>
      <c r="C255" s="188">
        <v>938</v>
      </c>
      <c r="D255" s="189">
        <v>1895</v>
      </c>
      <c r="E255" s="190">
        <v>991</v>
      </c>
      <c r="F255" s="191">
        <v>904</v>
      </c>
      <c r="H255" s="460" t="s">
        <v>140</v>
      </c>
      <c r="I255" s="474"/>
      <c r="J255" s="154">
        <f>$J$162+$J$192</f>
        <v>766</v>
      </c>
      <c r="K255" s="155">
        <f>$K$162+$K$192</f>
        <v>1226</v>
      </c>
      <c r="L255" s="156">
        <f>$L$162+$L$192</f>
        <v>467</v>
      </c>
      <c r="M255" s="157">
        <f>$M$162+$M$192</f>
        <v>759</v>
      </c>
    </row>
    <row r="256" spans="1:13" ht="13.5">
      <c r="A256" s="448" t="s">
        <v>72</v>
      </c>
      <c r="B256" s="449"/>
      <c r="C256" s="188">
        <v>1034</v>
      </c>
      <c r="D256" s="189">
        <v>2043</v>
      </c>
      <c r="E256" s="190">
        <v>1049</v>
      </c>
      <c r="F256" s="191">
        <v>994</v>
      </c>
      <c r="H256" s="458" t="s">
        <v>145</v>
      </c>
      <c r="I256" s="459"/>
      <c r="J256" s="154">
        <f>$J$169+$J$188</f>
        <v>54</v>
      </c>
      <c r="K256" s="155">
        <f>$K$169+$K$188</f>
        <v>577</v>
      </c>
      <c r="L256" s="156">
        <f>$L$169+$L$188</f>
        <v>223</v>
      </c>
      <c r="M256" s="157">
        <f>$M$169+$M$188</f>
        <v>354</v>
      </c>
    </row>
    <row r="257" spans="1:13" ht="13.5">
      <c r="A257" s="448" t="s">
        <v>73</v>
      </c>
      <c r="B257" s="449"/>
      <c r="C257" s="188">
        <v>1560</v>
      </c>
      <c r="D257" s="189">
        <v>3165</v>
      </c>
      <c r="E257" s="190">
        <v>1623</v>
      </c>
      <c r="F257" s="191">
        <v>1542</v>
      </c>
      <c r="H257" s="444" t="s">
        <v>147</v>
      </c>
      <c r="I257" s="445"/>
      <c r="J257" s="140">
        <f>$J$170+$J$189+$J$220</f>
        <v>3482</v>
      </c>
      <c r="K257" s="141">
        <f>$K$170+$K$189+$K$220</f>
        <v>9336</v>
      </c>
      <c r="L257" s="152">
        <f>$L$170+$L$189+$L$220</f>
        <v>4596</v>
      </c>
      <c r="M257" s="153">
        <f>$M$170+$M$189+$M$220</f>
        <v>4740</v>
      </c>
    </row>
    <row r="258" spans="1:13" ht="13.5">
      <c r="A258" s="481" t="s">
        <v>74</v>
      </c>
      <c r="B258" s="482"/>
      <c r="C258" s="188">
        <v>615</v>
      </c>
      <c r="D258" s="205">
        <v>1026</v>
      </c>
      <c r="E258" s="190">
        <v>513</v>
      </c>
      <c r="F258" s="191">
        <v>513</v>
      </c>
      <c r="H258" s="448" t="s">
        <v>96</v>
      </c>
      <c r="I258" s="449"/>
      <c r="J258" s="144">
        <f>$J$171+$J$190+$J$222</f>
        <v>475</v>
      </c>
      <c r="K258" s="145">
        <f>$K$171+$K$190+$K$222</f>
        <v>1183</v>
      </c>
      <c r="L258" s="146">
        <f>$L$171+$L$190+$L$222</f>
        <v>600</v>
      </c>
      <c r="M258" s="147">
        <f>$M$171+$M$190+$M$222</f>
        <v>583</v>
      </c>
    </row>
    <row r="259" spans="1:13" ht="14.25" thickBot="1">
      <c r="A259" s="481" t="s">
        <v>75</v>
      </c>
      <c r="B259" s="482"/>
      <c r="C259" s="188">
        <v>998</v>
      </c>
      <c r="D259" s="205">
        <v>2210</v>
      </c>
      <c r="E259" s="190">
        <v>1134</v>
      </c>
      <c r="F259" s="191">
        <v>1076</v>
      </c>
      <c r="H259" s="471" t="s">
        <v>172</v>
      </c>
      <c r="I259" s="472"/>
      <c r="J259" s="158">
        <f>$J$172+$J$225</f>
        <v>165</v>
      </c>
      <c r="K259" s="159">
        <f>$K$172+$K$225</f>
        <v>482</v>
      </c>
      <c r="L259" s="160">
        <f>$L$172+$L$225</f>
        <v>218</v>
      </c>
      <c r="M259" s="161">
        <f>$M$172+$M$225</f>
        <v>264</v>
      </c>
    </row>
    <row r="260" spans="1:13" ht="13.5">
      <c r="A260" s="481" t="s">
        <v>87</v>
      </c>
      <c r="B260" s="482"/>
      <c r="C260" s="188">
        <v>867</v>
      </c>
      <c r="D260" s="205">
        <v>1988</v>
      </c>
      <c r="E260" s="190">
        <v>1011</v>
      </c>
      <c r="F260" s="191">
        <v>977</v>
      </c>
      <c r="H260" s="17"/>
      <c r="I260" s="17"/>
      <c r="J260" s="29"/>
      <c r="K260" s="29"/>
      <c r="L260" s="29"/>
      <c r="M260" s="29"/>
    </row>
    <row r="261" spans="1:13" ht="13.5">
      <c r="A261" s="493" t="s">
        <v>88</v>
      </c>
      <c r="B261" s="494"/>
      <c r="C261" s="176">
        <v>925</v>
      </c>
      <c r="D261" s="250">
        <v>1964</v>
      </c>
      <c r="E261" s="178">
        <v>1006</v>
      </c>
      <c r="F261" s="179">
        <v>958</v>
      </c>
      <c r="H261" s="17"/>
      <c r="I261" s="17"/>
      <c r="J261" s="29"/>
      <c r="K261" s="29"/>
      <c r="L261" s="29"/>
      <c r="M261" s="29"/>
    </row>
    <row r="262" spans="1:13" ht="14.25" thickBot="1">
      <c r="A262" s="469" t="s">
        <v>182</v>
      </c>
      <c r="B262" s="514"/>
      <c r="C262" s="251">
        <v>1027</v>
      </c>
      <c r="D262" s="241">
        <v>1885</v>
      </c>
      <c r="E262" s="243">
        <v>954</v>
      </c>
      <c r="F262" s="244">
        <v>931</v>
      </c>
      <c r="H262" s="17"/>
      <c r="I262" s="17"/>
      <c r="J262" s="29"/>
      <c r="K262" s="29"/>
      <c r="L262" s="29"/>
      <c r="M262" s="29"/>
    </row>
    <row r="263" spans="3:13" ht="14.25" thickBot="1">
      <c r="C263" s="1"/>
      <c r="D263" s="1"/>
      <c r="E263" s="1"/>
      <c r="F263" s="1"/>
      <c r="H263" s="17"/>
      <c r="I263" s="17"/>
      <c r="J263" s="29"/>
      <c r="K263" s="29"/>
      <c r="L263" s="29"/>
      <c r="M263" s="29"/>
    </row>
    <row r="264" spans="1:13" ht="14.25" thickBot="1">
      <c r="A264" s="479"/>
      <c r="B264" s="480"/>
      <c r="C264" s="62" t="s">
        <v>18</v>
      </c>
      <c r="D264" s="73" t="s">
        <v>261</v>
      </c>
      <c r="E264" s="64" t="s">
        <v>21</v>
      </c>
      <c r="F264" s="74" t="s">
        <v>22</v>
      </c>
      <c r="H264" s="17"/>
      <c r="I264" s="17"/>
      <c r="J264" s="17"/>
      <c r="K264" s="17"/>
      <c r="L264" s="17"/>
      <c r="M264" s="17"/>
    </row>
    <row r="265" spans="1:6" ht="13.5">
      <c r="A265" s="503" t="s">
        <v>298</v>
      </c>
      <c r="B265" s="504"/>
      <c r="C265" s="132">
        <v>5027</v>
      </c>
      <c r="D265" s="277">
        <v>14198</v>
      </c>
      <c r="E265" s="99">
        <v>7088</v>
      </c>
      <c r="F265" s="278">
        <v>7110</v>
      </c>
    </row>
    <row r="266" spans="1:6" ht="13.5">
      <c r="A266" s="30" t="s">
        <v>220</v>
      </c>
      <c r="B266" s="31"/>
      <c r="C266" s="100">
        <v>1056</v>
      </c>
      <c r="D266" s="279">
        <v>2988</v>
      </c>
      <c r="E266" s="102">
        <v>1464</v>
      </c>
      <c r="F266" s="103">
        <v>1524</v>
      </c>
    </row>
    <row r="267" spans="1:13" ht="13.5">
      <c r="A267" s="30" t="s">
        <v>221</v>
      </c>
      <c r="B267" s="32"/>
      <c r="C267" s="104">
        <v>1763</v>
      </c>
      <c r="D267" s="254">
        <v>4949</v>
      </c>
      <c r="E267" s="106">
        <v>2424</v>
      </c>
      <c r="F267" s="255">
        <v>2525</v>
      </c>
      <c r="H267" s="17"/>
      <c r="I267" s="17"/>
      <c r="J267" s="17"/>
      <c r="K267" s="17"/>
      <c r="L267" s="17"/>
      <c r="M267" s="17"/>
    </row>
    <row r="268" spans="1:13" ht="13.5">
      <c r="A268" s="33" t="s">
        <v>222</v>
      </c>
      <c r="B268" s="32"/>
      <c r="C268" s="104">
        <v>724</v>
      </c>
      <c r="D268" s="254">
        <v>2104</v>
      </c>
      <c r="E268" s="106">
        <v>1068</v>
      </c>
      <c r="F268" s="255">
        <v>1036</v>
      </c>
      <c r="H268" s="17"/>
      <c r="I268" s="17"/>
      <c r="J268" s="17"/>
      <c r="K268" s="17"/>
      <c r="L268" s="17"/>
      <c r="M268" s="17"/>
    </row>
    <row r="269" spans="1:13" ht="13.5">
      <c r="A269" s="34" t="s">
        <v>223</v>
      </c>
      <c r="B269" s="35"/>
      <c r="C269" s="108">
        <v>420</v>
      </c>
      <c r="D269" s="256">
        <v>1094</v>
      </c>
      <c r="E269" s="110">
        <v>563</v>
      </c>
      <c r="F269" s="257">
        <v>531</v>
      </c>
      <c r="H269" s="17"/>
      <c r="I269" s="17"/>
      <c r="J269" s="17"/>
      <c r="K269" s="17"/>
      <c r="L269" s="17"/>
      <c r="M269" s="17"/>
    </row>
    <row r="270" spans="1:13" ht="14.25" thickBot="1">
      <c r="A270" s="36" t="s">
        <v>224</v>
      </c>
      <c r="B270" s="37"/>
      <c r="C270" s="128">
        <v>1064</v>
      </c>
      <c r="D270" s="258">
        <v>3063</v>
      </c>
      <c r="E270" s="130">
        <v>1569</v>
      </c>
      <c r="F270" s="259">
        <v>1494</v>
      </c>
      <c r="H270" s="17"/>
      <c r="I270" s="17"/>
      <c r="J270" s="17"/>
      <c r="K270" s="17"/>
      <c r="L270" s="17"/>
      <c r="M270" s="17"/>
    </row>
    <row r="271" spans="3:13" ht="14.25" thickBot="1">
      <c r="C271" s="75"/>
      <c r="D271" s="75"/>
      <c r="E271" s="75"/>
      <c r="F271" s="75"/>
      <c r="H271" s="17"/>
      <c r="I271" s="17"/>
      <c r="J271" s="17"/>
      <c r="K271" s="17"/>
      <c r="L271" s="17"/>
      <c r="M271" s="17"/>
    </row>
    <row r="272" spans="1:13" ht="14.25" thickBot="1">
      <c r="A272" s="505"/>
      <c r="B272" s="506"/>
      <c r="C272" s="76" t="s">
        <v>18</v>
      </c>
      <c r="D272" s="77" t="s">
        <v>261</v>
      </c>
      <c r="E272" s="78" t="s">
        <v>21</v>
      </c>
      <c r="F272" s="79" t="s">
        <v>22</v>
      </c>
      <c r="H272" s="17"/>
      <c r="I272" s="17"/>
      <c r="J272" s="17"/>
      <c r="K272" s="17"/>
      <c r="L272" s="17"/>
      <c r="M272" s="17"/>
    </row>
    <row r="273" spans="1:13" ht="13.5">
      <c r="A273" s="507" t="s">
        <v>225</v>
      </c>
      <c r="B273" s="385"/>
      <c r="C273" s="98">
        <v>3240</v>
      </c>
      <c r="D273" s="260">
        <v>9659</v>
      </c>
      <c r="E273" s="99">
        <v>4859</v>
      </c>
      <c r="F273" s="261">
        <v>4800</v>
      </c>
      <c r="H273" s="17"/>
      <c r="I273" s="17"/>
      <c r="J273" s="17"/>
      <c r="K273" s="17"/>
      <c r="L273" s="17"/>
      <c r="M273" s="17"/>
    </row>
    <row r="274" spans="1:13" ht="13.5">
      <c r="A274" s="34" t="s">
        <v>226</v>
      </c>
      <c r="B274" s="31"/>
      <c r="C274" s="100">
        <v>1001</v>
      </c>
      <c r="D274" s="72">
        <v>2998</v>
      </c>
      <c r="E274" s="102">
        <v>1502</v>
      </c>
      <c r="F274" s="253">
        <v>1496</v>
      </c>
      <c r="H274" s="17"/>
      <c r="I274" s="17"/>
      <c r="J274" s="17"/>
      <c r="K274" s="17"/>
      <c r="L274" s="17"/>
      <c r="M274" s="17"/>
    </row>
    <row r="275" spans="1:13" ht="13.5">
      <c r="A275" s="30" t="s">
        <v>227</v>
      </c>
      <c r="B275" s="32"/>
      <c r="C275" s="104">
        <v>910</v>
      </c>
      <c r="D275" s="254">
        <v>2801</v>
      </c>
      <c r="E275" s="106">
        <v>1399</v>
      </c>
      <c r="F275" s="255">
        <v>1402</v>
      </c>
      <c r="H275" s="17"/>
      <c r="I275" s="17"/>
      <c r="J275" s="17"/>
      <c r="K275" s="17"/>
      <c r="L275" s="17"/>
      <c r="M275" s="17"/>
    </row>
    <row r="276" spans="1:13" ht="14.25" thickBot="1">
      <c r="A276" s="36" t="s">
        <v>228</v>
      </c>
      <c r="B276" s="37"/>
      <c r="C276" s="128">
        <v>1329</v>
      </c>
      <c r="D276" s="258">
        <v>3860</v>
      </c>
      <c r="E276" s="130">
        <v>1958</v>
      </c>
      <c r="F276" s="259">
        <v>1902</v>
      </c>
      <c r="H276" s="17"/>
      <c r="I276" s="17"/>
      <c r="J276" s="17"/>
      <c r="K276" s="17"/>
      <c r="L276" s="17"/>
      <c r="M276" s="17"/>
    </row>
    <row r="277" spans="3:13" ht="14.25" thickBot="1">
      <c r="C277" s="75"/>
      <c r="D277" s="75"/>
      <c r="E277" s="75"/>
      <c r="F277" s="75"/>
      <c r="H277" s="17"/>
      <c r="I277" s="17"/>
      <c r="J277" s="17"/>
      <c r="K277" s="17"/>
      <c r="L277" s="17"/>
      <c r="M277" s="17"/>
    </row>
    <row r="278" spans="1:13" ht="14.25" thickBot="1">
      <c r="A278" s="505"/>
      <c r="B278" s="506"/>
      <c r="C278" s="76" t="s">
        <v>18</v>
      </c>
      <c r="D278" s="77" t="s">
        <v>261</v>
      </c>
      <c r="E278" s="78" t="s">
        <v>21</v>
      </c>
      <c r="F278" s="79" t="s">
        <v>22</v>
      </c>
      <c r="H278" s="17"/>
      <c r="I278" s="17"/>
      <c r="J278" s="17"/>
      <c r="K278" s="17"/>
      <c r="L278" s="17"/>
      <c r="M278" s="17"/>
    </row>
    <row r="279" spans="1:13" ht="13.5">
      <c r="A279" s="507" t="s">
        <v>229</v>
      </c>
      <c r="B279" s="385"/>
      <c r="C279" s="98">
        <v>646</v>
      </c>
      <c r="D279" s="260">
        <v>1984</v>
      </c>
      <c r="E279" s="99">
        <v>995</v>
      </c>
      <c r="F279" s="261">
        <v>989</v>
      </c>
      <c r="H279" s="17"/>
      <c r="I279" s="17"/>
      <c r="J279" s="17"/>
      <c r="K279" s="17"/>
      <c r="L279" s="17"/>
      <c r="M279" s="17"/>
    </row>
    <row r="280" spans="1:13" ht="14.25" thickBot="1">
      <c r="A280" s="38" t="s">
        <v>230</v>
      </c>
      <c r="B280" s="39"/>
      <c r="C280" s="262">
        <v>646</v>
      </c>
      <c r="D280" s="70">
        <v>1984</v>
      </c>
      <c r="E280" s="263">
        <v>995</v>
      </c>
      <c r="F280" s="264">
        <v>989</v>
      </c>
      <c r="H280" s="17"/>
      <c r="I280" s="17"/>
      <c r="J280" s="17"/>
      <c r="K280" s="17"/>
      <c r="L280" s="17"/>
      <c r="M280" s="17"/>
    </row>
    <row r="281" spans="3:13" ht="14.25" thickBot="1">
      <c r="C281" s="75"/>
      <c r="D281" s="75"/>
      <c r="E281" s="75"/>
      <c r="F281" s="75"/>
      <c r="H281" s="17"/>
      <c r="I281" s="17"/>
      <c r="J281" s="17"/>
      <c r="K281" s="17"/>
      <c r="L281" s="17"/>
      <c r="M281" s="17"/>
    </row>
    <row r="282" spans="1:6" ht="14.25" thickBot="1">
      <c r="A282" s="505"/>
      <c r="B282" s="506"/>
      <c r="C282" s="76" t="s">
        <v>18</v>
      </c>
      <c r="D282" s="77" t="s">
        <v>261</v>
      </c>
      <c r="E282" s="78" t="s">
        <v>21</v>
      </c>
      <c r="F282" s="79" t="s">
        <v>22</v>
      </c>
    </row>
    <row r="283" spans="1:6" ht="13.5">
      <c r="A283" s="507" t="s">
        <v>231</v>
      </c>
      <c r="B283" s="385"/>
      <c r="C283" s="98">
        <v>614</v>
      </c>
      <c r="D283" s="260">
        <v>1874</v>
      </c>
      <c r="E283" s="99">
        <v>969</v>
      </c>
      <c r="F283" s="261">
        <v>905</v>
      </c>
    </row>
    <row r="284" spans="1:6" ht="14.25" thickBot="1">
      <c r="A284" s="38" t="s">
        <v>232</v>
      </c>
      <c r="B284" s="39"/>
      <c r="C284" s="262">
        <v>614</v>
      </c>
      <c r="D284" s="70">
        <v>1874</v>
      </c>
      <c r="E284" s="70">
        <v>969</v>
      </c>
      <c r="F284" s="264">
        <v>905</v>
      </c>
    </row>
    <row r="285" spans="3:6" ht="14.25" thickBot="1">
      <c r="C285" s="75"/>
      <c r="D285" s="75"/>
      <c r="E285" s="75"/>
      <c r="F285" s="75"/>
    </row>
    <row r="286" spans="1:6" ht="14.25" thickBot="1">
      <c r="A286" s="479"/>
      <c r="B286" s="480"/>
      <c r="C286" s="62" t="s">
        <v>18</v>
      </c>
      <c r="D286" s="73" t="s">
        <v>261</v>
      </c>
      <c r="E286" s="64" t="s">
        <v>21</v>
      </c>
      <c r="F286" s="74" t="s">
        <v>22</v>
      </c>
    </row>
    <row r="287" spans="1:6" ht="13.5">
      <c r="A287" s="516" t="s">
        <v>233</v>
      </c>
      <c r="B287" s="517"/>
      <c r="C287" s="132">
        <v>233</v>
      </c>
      <c r="D287" s="252">
        <v>638</v>
      </c>
      <c r="E287" s="134">
        <v>319</v>
      </c>
      <c r="F287" s="265">
        <v>319</v>
      </c>
    </row>
    <row r="288" spans="1:6" ht="14.25" thickBot="1">
      <c r="A288" s="518" t="s">
        <v>234</v>
      </c>
      <c r="B288" s="519"/>
      <c r="C288" s="136">
        <v>233</v>
      </c>
      <c r="D288" s="266">
        <v>638</v>
      </c>
      <c r="E288" s="138">
        <v>319</v>
      </c>
      <c r="F288" s="267">
        <v>319</v>
      </c>
    </row>
    <row r="289" spans="3:6" ht="14.25" thickBot="1">
      <c r="C289" s="75"/>
      <c r="D289" s="75"/>
      <c r="E289" s="75"/>
      <c r="F289" s="75"/>
    </row>
    <row r="290" spans="1:6" ht="14.25" thickBot="1">
      <c r="A290" s="508"/>
      <c r="B290" s="509"/>
      <c r="C290" s="62" t="s">
        <v>18</v>
      </c>
      <c r="D290" s="80" t="s">
        <v>261</v>
      </c>
      <c r="E290" s="64" t="s">
        <v>21</v>
      </c>
      <c r="F290" s="74" t="s">
        <v>22</v>
      </c>
    </row>
    <row r="291" spans="1:6" ht="13.5">
      <c r="A291" s="503" t="s">
        <v>297</v>
      </c>
      <c r="B291" s="515"/>
      <c r="C291" s="132">
        <v>3877</v>
      </c>
      <c r="D291" s="252">
        <v>10260</v>
      </c>
      <c r="E291" s="134">
        <v>5335</v>
      </c>
      <c r="F291" s="265">
        <v>4925</v>
      </c>
    </row>
    <row r="292" spans="1:6" ht="13.5">
      <c r="A292" s="30" t="s">
        <v>235</v>
      </c>
      <c r="B292" s="40"/>
      <c r="C292" s="112">
        <v>183</v>
      </c>
      <c r="D292" s="268">
        <v>527</v>
      </c>
      <c r="E292" s="114">
        <v>270</v>
      </c>
      <c r="F292" s="269">
        <v>257</v>
      </c>
    </row>
    <row r="293" spans="1:6" ht="13.5">
      <c r="A293" s="30" t="s">
        <v>236</v>
      </c>
      <c r="B293" s="32"/>
      <c r="C293" s="104">
        <v>1405</v>
      </c>
      <c r="D293" s="254">
        <v>3875</v>
      </c>
      <c r="E293" s="106">
        <v>2079</v>
      </c>
      <c r="F293" s="255">
        <v>1796</v>
      </c>
    </row>
    <row r="294" spans="1:6" ht="13.5">
      <c r="A294" s="34" t="s">
        <v>237</v>
      </c>
      <c r="B294" s="32"/>
      <c r="C294" s="104">
        <v>803</v>
      </c>
      <c r="D294" s="254">
        <v>2191</v>
      </c>
      <c r="E294" s="106">
        <v>1127</v>
      </c>
      <c r="F294" s="255">
        <v>1064</v>
      </c>
    </row>
    <row r="295" spans="1:6" ht="13.5">
      <c r="A295" s="33" t="s">
        <v>238</v>
      </c>
      <c r="B295" s="32"/>
      <c r="C295" s="104">
        <v>890</v>
      </c>
      <c r="D295" s="254">
        <v>2167</v>
      </c>
      <c r="E295" s="106">
        <v>1078</v>
      </c>
      <c r="F295" s="255">
        <v>1089</v>
      </c>
    </row>
    <row r="296" spans="1:6" ht="13.5">
      <c r="A296" s="30" t="s">
        <v>239</v>
      </c>
      <c r="B296" s="32"/>
      <c r="C296" s="104">
        <v>76</v>
      </c>
      <c r="D296" s="254">
        <v>177</v>
      </c>
      <c r="E296" s="106">
        <v>81</v>
      </c>
      <c r="F296" s="255">
        <v>96</v>
      </c>
    </row>
    <row r="297" spans="1:6" ht="14.25" thickBot="1">
      <c r="A297" s="36" t="s">
        <v>240</v>
      </c>
      <c r="B297" s="37"/>
      <c r="C297" s="128">
        <v>520</v>
      </c>
      <c r="D297" s="258">
        <v>1323</v>
      </c>
      <c r="E297" s="130">
        <v>700</v>
      </c>
      <c r="F297" s="259">
        <v>623</v>
      </c>
    </row>
  </sheetData>
  <mergeCells count="488">
    <mergeCell ref="A262:B262"/>
    <mergeCell ref="A291:B291"/>
    <mergeCell ref="A206:B206"/>
    <mergeCell ref="A221:B221"/>
    <mergeCell ref="A259:B259"/>
    <mergeCell ref="A260:B260"/>
    <mergeCell ref="A261:B261"/>
    <mergeCell ref="A286:B286"/>
    <mergeCell ref="A287:B287"/>
    <mergeCell ref="A288:B288"/>
    <mergeCell ref="H162:I162"/>
    <mergeCell ref="H171:I171"/>
    <mergeCell ref="H213:I213"/>
    <mergeCell ref="A234:B234"/>
    <mergeCell ref="H234:I234"/>
    <mergeCell ref="H233:I233"/>
    <mergeCell ref="H232:I232"/>
    <mergeCell ref="H231:I231"/>
    <mergeCell ref="H214:I214"/>
    <mergeCell ref="H216:I216"/>
    <mergeCell ref="A290:B290"/>
    <mergeCell ref="A278:B278"/>
    <mergeCell ref="A279:B279"/>
    <mergeCell ref="A282:B282"/>
    <mergeCell ref="A283:B283"/>
    <mergeCell ref="A264:B264"/>
    <mergeCell ref="A265:B265"/>
    <mergeCell ref="A272:B272"/>
    <mergeCell ref="A273:B273"/>
    <mergeCell ref="L148:M148"/>
    <mergeCell ref="H144:I144"/>
    <mergeCell ref="H143:I143"/>
    <mergeCell ref="E76:F76"/>
    <mergeCell ref="H145:I145"/>
    <mergeCell ref="H147:I147"/>
    <mergeCell ref="H146:I146"/>
    <mergeCell ref="H141:I141"/>
    <mergeCell ref="H142:I142"/>
    <mergeCell ref="H134:I134"/>
    <mergeCell ref="E150:F150"/>
    <mergeCell ref="H221:I221"/>
    <mergeCell ref="H225:I225"/>
    <mergeCell ref="H224:I224"/>
    <mergeCell ref="H223:I223"/>
    <mergeCell ref="H222:I222"/>
    <mergeCell ref="H218:I218"/>
    <mergeCell ref="H220:I220"/>
    <mergeCell ref="H219:I219"/>
    <mergeCell ref="H215:I215"/>
    <mergeCell ref="H250:I250"/>
    <mergeCell ref="H249:I249"/>
    <mergeCell ref="H248:I248"/>
    <mergeCell ref="E226:F226"/>
    <mergeCell ref="H230:L230"/>
    <mergeCell ref="L226:M226"/>
    <mergeCell ref="H235:I235"/>
    <mergeCell ref="H236:I236"/>
    <mergeCell ref="H245:I245"/>
    <mergeCell ref="H244:I244"/>
    <mergeCell ref="H259:I259"/>
    <mergeCell ref="H258:I258"/>
    <mergeCell ref="H257:I257"/>
    <mergeCell ref="H256:I256"/>
    <mergeCell ref="H255:I255"/>
    <mergeCell ref="H254:I254"/>
    <mergeCell ref="H253:I253"/>
    <mergeCell ref="H252:I252"/>
    <mergeCell ref="H251:I251"/>
    <mergeCell ref="H239:I239"/>
    <mergeCell ref="H238:I238"/>
    <mergeCell ref="H237:I237"/>
    <mergeCell ref="H243:I243"/>
    <mergeCell ref="H242:I242"/>
    <mergeCell ref="H241:I241"/>
    <mergeCell ref="H240:I240"/>
    <mergeCell ref="H247:I247"/>
    <mergeCell ref="H246:I246"/>
    <mergeCell ref="H208:I208"/>
    <mergeCell ref="H212:I212"/>
    <mergeCell ref="H211:I211"/>
    <mergeCell ref="H210:I210"/>
    <mergeCell ref="H209:I209"/>
    <mergeCell ref="H204:I204"/>
    <mergeCell ref="H207:I207"/>
    <mergeCell ref="H206:I206"/>
    <mergeCell ref="H205:I205"/>
    <mergeCell ref="H189:I189"/>
    <mergeCell ref="H203:I203"/>
    <mergeCell ref="H195:I195"/>
    <mergeCell ref="H194:I194"/>
    <mergeCell ref="H193:I193"/>
    <mergeCell ref="H192:I192"/>
    <mergeCell ref="H191:I191"/>
    <mergeCell ref="H190:I190"/>
    <mergeCell ref="H186:I186"/>
    <mergeCell ref="H187:I187"/>
    <mergeCell ref="H188:I188"/>
    <mergeCell ref="H202:I202"/>
    <mergeCell ref="H201:I201"/>
    <mergeCell ref="H200:I200"/>
    <mergeCell ref="H199:I199"/>
    <mergeCell ref="H198:I198"/>
    <mergeCell ref="H197:I197"/>
    <mergeCell ref="H196:I196"/>
    <mergeCell ref="H182:I182"/>
    <mergeCell ref="H183:I183"/>
    <mergeCell ref="H184:I184"/>
    <mergeCell ref="H185:I185"/>
    <mergeCell ref="H174:I174"/>
    <mergeCell ref="H176:I176"/>
    <mergeCell ref="H181:I181"/>
    <mergeCell ref="H180:I180"/>
    <mergeCell ref="H179:I179"/>
    <mergeCell ref="H178:I178"/>
    <mergeCell ref="H177:I177"/>
    <mergeCell ref="H167:I167"/>
    <mergeCell ref="H168:I168"/>
    <mergeCell ref="H173:I173"/>
    <mergeCell ref="H172:I172"/>
    <mergeCell ref="H170:I170"/>
    <mergeCell ref="H169:I169"/>
    <mergeCell ref="H164:I164"/>
    <mergeCell ref="H163:I163"/>
    <mergeCell ref="H165:I165"/>
    <mergeCell ref="H166:I166"/>
    <mergeCell ref="H156:I156"/>
    <mergeCell ref="H157:I157"/>
    <mergeCell ref="H158:I158"/>
    <mergeCell ref="H161:I161"/>
    <mergeCell ref="H160:I160"/>
    <mergeCell ref="H159:I159"/>
    <mergeCell ref="H135:I135"/>
    <mergeCell ref="H140:I140"/>
    <mergeCell ref="H139:I139"/>
    <mergeCell ref="H138:I138"/>
    <mergeCell ref="H137:I137"/>
    <mergeCell ref="H136:I136"/>
    <mergeCell ref="H130:I130"/>
    <mergeCell ref="H131:I131"/>
    <mergeCell ref="H132:I132"/>
    <mergeCell ref="H133:I133"/>
    <mergeCell ref="H107:I107"/>
    <mergeCell ref="H129:I129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11:I111"/>
    <mergeCell ref="H110:I110"/>
    <mergeCell ref="H109:I109"/>
    <mergeCell ref="H108:I108"/>
    <mergeCell ref="H106:I106"/>
    <mergeCell ref="H120:I12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98:I98"/>
    <mergeCell ref="H97:I97"/>
    <mergeCell ref="H99:I99"/>
    <mergeCell ref="H102:I102"/>
    <mergeCell ref="H105:I105"/>
    <mergeCell ref="H104:I104"/>
    <mergeCell ref="H101:I101"/>
    <mergeCell ref="H100:I100"/>
    <mergeCell ref="H103:I103"/>
    <mergeCell ref="H80:I80"/>
    <mergeCell ref="H79:I79"/>
    <mergeCell ref="H95:I95"/>
    <mergeCell ref="H94:I94"/>
    <mergeCell ref="H92:I92"/>
    <mergeCell ref="H91:I91"/>
    <mergeCell ref="H90:I90"/>
    <mergeCell ref="H89:I89"/>
    <mergeCell ref="H93:I93"/>
    <mergeCell ref="H66:I66"/>
    <mergeCell ref="H65:I65"/>
    <mergeCell ref="H88:I88"/>
    <mergeCell ref="H87:I87"/>
    <mergeCell ref="H86:I86"/>
    <mergeCell ref="H85:I85"/>
    <mergeCell ref="H84:I84"/>
    <mergeCell ref="H83:I83"/>
    <mergeCell ref="H82:I82"/>
    <mergeCell ref="H81:I81"/>
    <mergeCell ref="H60:I60"/>
    <mergeCell ref="H64:I64"/>
    <mergeCell ref="H63:I63"/>
    <mergeCell ref="H62:I62"/>
    <mergeCell ref="H61:I61"/>
    <mergeCell ref="H55:I55"/>
    <mergeCell ref="H59:I59"/>
    <mergeCell ref="H58:I58"/>
    <mergeCell ref="H57:I57"/>
    <mergeCell ref="H56:I56"/>
    <mergeCell ref="H39:I39"/>
    <mergeCell ref="H38:I38"/>
    <mergeCell ref="H54:I54"/>
    <mergeCell ref="H53:I53"/>
    <mergeCell ref="H52:I52"/>
    <mergeCell ref="H51:I51"/>
    <mergeCell ref="H50:I50"/>
    <mergeCell ref="H49:I49"/>
    <mergeCell ref="H28:I28"/>
    <mergeCell ref="H48:I48"/>
    <mergeCell ref="H47:I47"/>
    <mergeCell ref="H46:I46"/>
    <mergeCell ref="H45:I45"/>
    <mergeCell ref="H44:I44"/>
    <mergeCell ref="H43:I43"/>
    <mergeCell ref="H42:I42"/>
    <mergeCell ref="H41:I41"/>
    <mergeCell ref="H40:I40"/>
    <mergeCell ref="H11:I11"/>
    <mergeCell ref="H37:I37"/>
    <mergeCell ref="H36:I36"/>
    <mergeCell ref="H35:I35"/>
    <mergeCell ref="H34:I34"/>
    <mergeCell ref="H33:I33"/>
    <mergeCell ref="H32:I32"/>
    <mergeCell ref="H31:I31"/>
    <mergeCell ref="H30:I30"/>
    <mergeCell ref="H29:I29"/>
    <mergeCell ref="H15:I15"/>
    <mergeCell ref="H14:I14"/>
    <mergeCell ref="H13:I13"/>
    <mergeCell ref="H12:I12"/>
    <mergeCell ref="H19:I19"/>
    <mergeCell ref="H18:I18"/>
    <mergeCell ref="H17:I17"/>
    <mergeCell ref="H16:I16"/>
    <mergeCell ref="H23:I23"/>
    <mergeCell ref="H22:I22"/>
    <mergeCell ref="H21:I21"/>
    <mergeCell ref="H20:I20"/>
    <mergeCell ref="H27:I27"/>
    <mergeCell ref="H26:I26"/>
    <mergeCell ref="H25:I25"/>
    <mergeCell ref="H24:I24"/>
    <mergeCell ref="A242:B242"/>
    <mergeCell ref="A258:B258"/>
    <mergeCell ref="A257:B257"/>
    <mergeCell ref="A256:B256"/>
    <mergeCell ref="A246:B246"/>
    <mergeCell ref="A245:B245"/>
    <mergeCell ref="A244:B244"/>
    <mergeCell ref="A243:B243"/>
    <mergeCell ref="A241:B241"/>
    <mergeCell ref="A255:B255"/>
    <mergeCell ref="A254:B254"/>
    <mergeCell ref="A253:B253"/>
    <mergeCell ref="A252:B252"/>
    <mergeCell ref="A251:B251"/>
    <mergeCell ref="A250:B250"/>
    <mergeCell ref="A249:B249"/>
    <mergeCell ref="A248:B248"/>
    <mergeCell ref="A247:B247"/>
    <mergeCell ref="A238:B238"/>
    <mergeCell ref="A240:B240"/>
    <mergeCell ref="A239:B239"/>
    <mergeCell ref="A236:B236"/>
    <mergeCell ref="A224:B224"/>
    <mergeCell ref="A225:B225"/>
    <mergeCell ref="A231:B231"/>
    <mergeCell ref="A237:B237"/>
    <mergeCell ref="A235:B235"/>
    <mergeCell ref="A233:B233"/>
    <mergeCell ref="A232:B232"/>
    <mergeCell ref="A230:D230"/>
    <mergeCell ref="A218:B218"/>
    <mergeCell ref="A219:B219"/>
    <mergeCell ref="A220:B220"/>
    <mergeCell ref="A223:B223"/>
    <mergeCell ref="A222:B222"/>
    <mergeCell ref="A208:B208"/>
    <mergeCell ref="A207:B207"/>
    <mergeCell ref="A209:B209"/>
    <mergeCell ref="A217:B217"/>
    <mergeCell ref="A216:B216"/>
    <mergeCell ref="A215:B215"/>
    <mergeCell ref="A214:B214"/>
    <mergeCell ref="A213:B213"/>
    <mergeCell ref="A212:B212"/>
    <mergeCell ref="A210:B210"/>
    <mergeCell ref="A199:B199"/>
    <mergeCell ref="A200:B200"/>
    <mergeCell ref="A205:B205"/>
    <mergeCell ref="A204:B204"/>
    <mergeCell ref="A203:B203"/>
    <mergeCell ref="A202:B202"/>
    <mergeCell ref="A201:B201"/>
    <mergeCell ref="A189:B189"/>
    <mergeCell ref="A194:B194"/>
    <mergeCell ref="A195:B195"/>
    <mergeCell ref="A198:B198"/>
    <mergeCell ref="A197:B197"/>
    <mergeCell ref="A193:B193"/>
    <mergeCell ref="A192:B192"/>
    <mergeCell ref="A191:B191"/>
    <mergeCell ref="A190:B190"/>
    <mergeCell ref="A185:B185"/>
    <mergeCell ref="A186:B186"/>
    <mergeCell ref="A187:B187"/>
    <mergeCell ref="A188:B188"/>
    <mergeCell ref="A179:B179"/>
    <mergeCell ref="A178:B178"/>
    <mergeCell ref="A180:B180"/>
    <mergeCell ref="A184:B184"/>
    <mergeCell ref="A183:B183"/>
    <mergeCell ref="A182:B182"/>
    <mergeCell ref="A181:B181"/>
    <mergeCell ref="A169:B169"/>
    <mergeCell ref="A168:B168"/>
    <mergeCell ref="A167:B167"/>
    <mergeCell ref="A166:B166"/>
    <mergeCell ref="A157:B157"/>
    <mergeCell ref="A156:B156"/>
    <mergeCell ref="A177:B177"/>
    <mergeCell ref="A176:B176"/>
    <mergeCell ref="A175:B175"/>
    <mergeCell ref="A174:B174"/>
    <mergeCell ref="A173:B173"/>
    <mergeCell ref="A172:B172"/>
    <mergeCell ref="A171:B171"/>
    <mergeCell ref="A170:B170"/>
    <mergeCell ref="A161:B161"/>
    <mergeCell ref="A160:B160"/>
    <mergeCell ref="A159:B159"/>
    <mergeCell ref="A158:B158"/>
    <mergeCell ref="A165:B165"/>
    <mergeCell ref="A164:B164"/>
    <mergeCell ref="A163:B163"/>
    <mergeCell ref="A162:B162"/>
    <mergeCell ref="A133:B133"/>
    <mergeCell ref="A142:B142"/>
    <mergeCell ref="A149:B149"/>
    <mergeCell ref="A148:B148"/>
    <mergeCell ref="A147:B147"/>
    <mergeCell ref="A146:B146"/>
    <mergeCell ref="A145:B145"/>
    <mergeCell ref="A144:B144"/>
    <mergeCell ref="A143:B143"/>
    <mergeCell ref="A137:B137"/>
    <mergeCell ref="A136:B136"/>
    <mergeCell ref="A135:B135"/>
    <mergeCell ref="A134:B134"/>
    <mergeCell ref="A141:B141"/>
    <mergeCell ref="A140:B140"/>
    <mergeCell ref="A139:B139"/>
    <mergeCell ref="A138:B138"/>
    <mergeCell ref="A125:B125"/>
    <mergeCell ref="A126:B126"/>
    <mergeCell ref="A132:B132"/>
    <mergeCell ref="A131:B131"/>
    <mergeCell ref="A130:B130"/>
    <mergeCell ref="A129:B129"/>
    <mergeCell ref="A128:B128"/>
    <mergeCell ref="A127:B127"/>
    <mergeCell ref="A117:B117"/>
    <mergeCell ref="A116:B116"/>
    <mergeCell ref="A124:B124"/>
    <mergeCell ref="A123:B123"/>
    <mergeCell ref="A121:B121"/>
    <mergeCell ref="A120:B120"/>
    <mergeCell ref="A119:B119"/>
    <mergeCell ref="A118:B118"/>
    <mergeCell ref="A109:B109"/>
    <mergeCell ref="A110:B110"/>
    <mergeCell ref="A115:B115"/>
    <mergeCell ref="A114:B114"/>
    <mergeCell ref="A113:B113"/>
    <mergeCell ref="A112:B112"/>
    <mergeCell ref="A111:B111"/>
    <mergeCell ref="A93:B93"/>
    <mergeCell ref="A92:B92"/>
    <mergeCell ref="A91:B91"/>
    <mergeCell ref="A108:B108"/>
    <mergeCell ref="A107:B107"/>
    <mergeCell ref="A106:B106"/>
    <mergeCell ref="A105:B105"/>
    <mergeCell ref="A104:B104"/>
    <mergeCell ref="A103:B103"/>
    <mergeCell ref="A102:B102"/>
    <mergeCell ref="A89:B89"/>
    <mergeCell ref="A90:B90"/>
    <mergeCell ref="A101:B101"/>
    <mergeCell ref="A100:B100"/>
    <mergeCell ref="A99:B99"/>
    <mergeCell ref="A98:B98"/>
    <mergeCell ref="A97:B97"/>
    <mergeCell ref="A96:B96"/>
    <mergeCell ref="A95:B95"/>
    <mergeCell ref="A94:B94"/>
    <mergeCell ref="A80:B80"/>
    <mergeCell ref="A79:B79"/>
    <mergeCell ref="A88:B88"/>
    <mergeCell ref="A87:B87"/>
    <mergeCell ref="A86:B86"/>
    <mergeCell ref="A85:B85"/>
    <mergeCell ref="A84:B84"/>
    <mergeCell ref="A83:B83"/>
    <mergeCell ref="A82:B82"/>
    <mergeCell ref="A81:B81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5:E155"/>
    <mergeCell ref="A7:B7"/>
    <mergeCell ref="A8:B8"/>
    <mergeCell ref="A9:B9"/>
    <mergeCell ref="A12:B12"/>
    <mergeCell ref="A11:B11"/>
    <mergeCell ref="A10:B10"/>
  </mergeCells>
  <printOptions/>
  <pageMargins left="0.3937007874015748" right="0.3937007874015748" top="0.5905511811023623" bottom="0.5905511811023623" header="0.5118110236220472" footer="0.5118110236220472"/>
  <pageSetup firstPageNumber="3" useFirstPageNumber="1" horizontalDpi="600" verticalDpi="600" orientation="portrait" paperSize="9" scale="79" r:id="rId1"/>
  <headerFooter alignWithMargins="0">
    <oddFooter>&amp;C&amp;P</oddFooter>
  </headerFooter>
  <rowBreaks count="1" manualBreakCount="1">
    <brk id="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2007-03-29T02:27:06Z</cp:lastPrinted>
  <dcterms:created xsi:type="dcterms:W3CDTF">1997-01-08T22:48:59Z</dcterms:created>
  <dcterms:modified xsi:type="dcterms:W3CDTF">2008-05-12T07:24:34Z</dcterms:modified>
  <cp:category/>
  <cp:version/>
  <cp:contentType/>
  <cp:contentStatus/>
</cp:coreProperties>
</file>