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2.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0.1.222.108\廃棄物指導課\★000事業系ごみ対策課\03一般廃棄物(多量排出、ガイドライン、食品ロス、共同排出)★\02多量排出事業者\10_減量化等計画書\R07\04_提出依頼通知\"/>
    </mc:Choice>
  </mc:AlternateContent>
  <xr:revisionPtr revIDLastSave="0" documentId="13_ncr:1_{A5C6DFF5-73DD-40B8-A894-E4D0A88D0761}" xr6:coauthVersionLast="47" xr6:coauthVersionMax="47" xr10:uidLastSave="{00000000-0000-0000-0000-000000000000}"/>
  <bookViews>
    <workbookView xWindow="-108" yWindow="-108" windowWidth="23256" windowHeight="12456" xr2:uid="{00000000-000D-0000-FFFF-FFFF00000000}"/>
  </bookViews>
  <sheets>
    <sheet name="入力シート" sheetId="5" r:id="rId1"/>
    <sheet name="記入例" sheetId="6" r:id="rId2"/>
  </sheets>
  <definedNames>
    <definedName name="_xlnm.Print_Area" localSheetId="1">記入例!$A$2:$O$285</definedName>
    <definedName name="_xlnm.Print_Area" localSheetId="0">入力シート!$A$2:$O$285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5" i="5" l="1"/>
  <c r="H191" i="5"/>
  <c r="H191" i="6"/>
  <c r="H215" i="6"/>
  <c r="R8" i="6"/>
  <c r="R284" i="6"/>
  <c r="R283" i="6"/>
  <c r="R282" i="6"/>
  <c r="R281" i="6"/>
  <c r="R274" i="6"/>
  <c r="R268" i="6"/>
  <c r="R264" i="6"/>
  <c r="R263" i="6"/>
  <c r="R262" i="6"/>
  <c r="R261" i="6"/>
  <c r="R260" i="6"/>
  <c r="R259" i="6"/>
  <c r="R258" i="6"/>
  <c r="R257" i="6"/>
  <c r="R256" i="6"/>
  <c r="R255" i="6"/>
  <c r="R247" i="6"/>
  <c r="R245" i="6"/>
  <c r="R243" i="6"/>
  <c r="R242" i="6"/>
  <c r="R240" i="6"/>
  <c r="R239" i="6"/>
  <c r="R237" i="6"/>
  <c r="R236" i="6"/>
  <c r="R233" i="6"/>
  <c r="R229" i="6"/>
  <c r="R227" i="6"/>
  <c r="R225" i="6"/>
  <c r="R224" i="6"/>
  <c r="R222" i="6"/>
  <c r="R221" i="6"/>
  <c r="R219" i="6"/>
  <c r="R218" i="6"/>
  <c r="R215" i="6"/>
  <c r="R211" i="6"/>
  <c r="R209" i="6"/>
  <c r="R207" i="6"/>
  <c r="R206" i="6"/>
  <c r="R204" i="6"/>
  <c r="R202" i="6"/>
  <c r="R201" i="6"/>
  <c r="R199" i="6"/>
  <c r="R198" i="6"/>
  <c r="R196" i="6"/>
  <c r="R195" i="6"/>
  <c r="R191" i="6"/>
  <c r="R187" i="6"/>
  <c r="R185" i="6"/>
  <c r="R183" i="6"/>
  <c r="R182" i="6"/>
  <c r="R180" i="6"/>
  <c r="R178" i="6"/>
  <c r="R177" i="6"/>
  <c r="R175" i="6"/>
  <c r="R174" i="6"/>
  <c r="R172" i="6"/>
  <c r="R171" i="6"/>
  <c r="R168" i="6"/>
  <c r="H168" i="6"/>
  <c r="R164" i="6"/>
  <c r="R162" i="6"/>
  <c r="R160" i="6"/>
  <c r="R159" i="6"/>
  <c r="R157" i="6"/>
  <c r="R155" i="6"/>
  <c r="R154" i="6"/>
  <c r="R152" i="6"/>
  <c r="R151" i="6"/>
  <c r="R149" i="6"/>
  <c r="R148" i="6"/>
  <c r="R145" i="6"/>
  <c r="H145" i="6"/>
  <c r="R141" i="6"/>
  <c r="R139" i="6"/>
  <c r="R137" i="6"/>
  <c r="R136" i="6"/>
  <c r="R134" i="6"/>
  <c r="R132" i="6"/>
  <c r="R131" i="6"/>
  <c r="R129" i="6"/>
  <c r="R128" i="6"/>
  <c r="R126" i="6"/>
  <c r="R125" i="6"/>
  <c r="R122" i="6"/>
  <c r="H122" i="6"/>
  <c r="R118" i="6"/>
  <c r="R116" i="6"/>
  <c r="R114" i="6"/>
  <c r="R113" i="6"/>
  <c r="R111" i="6"/>
  <c r="R109" i="6"/>
  <c r="R108" i="6"/>
  <c r="R106" i="6"/>
  <c r="R105" i="6"/>
  <c r="R103" i="6"/>
  <c r="R102" i="6"/>
  <c r="R99" i="6"/>
  <c r="H99" i="6"/>
  <c r="R95" i="6"/>
  <c r="R93" i="6"/>
  <c r="R91" i="6"/>
  <c r="R90" i="6"/>
  <c r="R88" i="6"/>
  <c r="R86" i="6"/>
  <c r="R85" i="6"/>
  <c r="R83" i="6"/>
  <c r="R82" i="6"/>
  <c r="R80" i="6"/>
  <c r="R79" i="6"/>
  <c r="R76" i="6"/>
  <c r="H76" i="6"/>
  <c r="R72" i="6"/>
  <c r="R70" i="6"/>
  <c r="R68" i="6"/>
  <c r="R67" i="6"/>
  <c r="R65" i="6"/>
  <c r="R63" i="6"/>
  <c r="R62" i="6"/>
  <c r="R60" i="6"/>
  <c r="R59" i="6"/>
  <c r="R57" i="6"/>
  <c r="R56" i="6"/>
  <c r="R53" i="6"/>
  <c r="H53" i="6"/>
  <c r="R41" i="6"/>
  <c r="R40" i="6"/>
  <c r="R39" i="6"/>
  <c r="R38" i="6"/>
  <c r="R37" i="6"/>
  <c r="R34" i="6"/>
  <c r="R21" i="6"/>
  <c r="R18" i="6"/>
  <c r="R17" i="6"/>
  <c r="R16" i="6"/>
  <c r="R15" i="6"/>
  <c r="R14" i="6"/>
  <c r="R10" i="6"/>
  <c r="R9" i="6"/>
  <c r="R6" i="6"/>
  <c r="R5" i="6"/>
  <c r="R34" i="5"/>
  <c r="R17" i="5"/>
  <c r="R18" i="5"/>
  <c r="R16" i="5"/>
  <c r="R15" i="5"/>
  <c r="R256" i="5"/>
  <c r="R247" i="5" l="1"/>
  <c r="R245" i="5"/>
  <c r="R243" i="5"/>
  <c r="R242" i="5"/>
  <c r="R240" i="5"/>
  <c r="R239" i="5"/>
  <c r="R237" i="5"/>
  <c r="R236" i="5"/>
  <c r="R233" i="5"/>
  <c r="R229" i="5"/>
  <c r="R227" i="5"/>
  <c r="R225" i="5"/>
  <c r="R224" i="5"/>
  <c r="R222" i="5"/>
  <c r="R221" i="5"/>
  <c r="R219" i="5"/>
  <c r="R218" i="5"/>
  <c r="R215" i="5"/>
  <c r="R211" i="5"/>
  <c r="R209" i="5"/>
  <c r="R207" i="5"/>
  <c r="R206" i="5"/>
  <c r="R204" i="5"/>
  <c r="R202" i="5"/>
  <c r="R201" i="5"/>
  <c r="R199" i="5"/>
  <c r="R198" i="5"/>
  <c r="R196" i="5"/>
  <c r="R195" i="5"/>
  <c r="R191" i="5"/>
  <c r="H145" i="5"/>
  <c r="H168" i="5"/>
  <c r="R187" i="5"/>
  <c r="R185" i="5"/>
  <c r="R183" i="5"/>
  <c r="R182" i="5"/>
  <c r="R180" i="5"/>
  <c r="R178" i="5"/>
  <c r="R177" i="5"/>
  <c r="R175" i="5"/>
  <c r="R174" i="5"/>
  <c r="R172" i="5"/>
  <c r="R171" i="5"/>
  <c r="R168" i="5"/>
  <c r="H122" i="5"/>
  <c r="R122" i="5"/>
  <c r="R125" i="5"/>
  <c r="R126" i="5"/>
  <c r="R128" i="5"/>
  <c r="R129" i="5"/>
  <c r="R131" i="5"/>
  <c r="R132" i="5"/>
  <c r="R134" i="5"/>
  <c r="R136" i="5"/>
  <c r="R137" i="5"/>
  <c r="R139" i="5"/>
  <c r="R141" i="5"/>
  <c r="R164" i="5"/>
  <c r="R162" i="5"/>
  <c r="R160" i="5"/>
  <c r="R159" i="5"/>
  <c r="R157" i="5"/>
  <c r="R155" i="5"/>
  <c r="R154" i="5"/>
  <c r="R152" i="5"/>
  <c r="R151" i="5"/>
  <c r="R149" i="5"/>
  <c r="R148" i="5"/>
  <c r="R145" i="5"/>
  <c r="H99" i="5"/>
  <c r="R118" i="5"/>
  <c r="R116" i="5"/>
  <c r="R114" i="5"/>
  <c r="R113" i="5"/>
  <c r="R111" i="5"/>
  <c r="R109" i="5"/>
  <c r="R108" i="5"/>
  <c r="R106" i="5"/>
  <c r="R105" i="5"/>
  <c r="R103" i="5"/>
  <c r="R102" i="5"/>
  <c r="R99" i="5"/>
  <c r="H76" i="5"/>
  <c r="R95" i="5"/>
  <c r="R93" i="5"/>
  <c r="R91" i="5"/>
  <c r="R90" i="5"/>
  <c r="R88" i="5"/>
  <c r="R86" i="5"/>
  <c r="R85" i="5"/>
  <c r="R83" i="5"/>
  <c r="R82" i="5"/>
  <c r="R80" i="5"/>
  <c r="R79" i="5"/>
  <c r="R76" i="5"/>
  <c r="R53" i="5"/>
  <c r="R70" i="5"/>
  <c r="R72" i="5"/>
  <c r="R68" i="5"/>
  <c r="R67" i="5"/>
  <c r="R63" i="5"/>
  <c r="R62" i="5"/>
  <c r="R65" i="5"/>
  <c r="R60" i="5"/>
  <c r="R59" i="5"/>
  <c r="H53" i="5"/>
  <c r="R57" i="5"/>
  <c r="R56" i="5"/>
  <c r="R257" i="5"/>
  <c r="R258" i="5"/>
  <c r="R259" i="5"/>
  <c r="R260" i="5"/>
  <c r="R261" i="5"/>
  <c r="R262" i="5"/>
  <c r="R263" i="5"/>
  <c r="R264" i="5"/>
  <c r="R255" i="5"/>
  <c r="R14" i="5"/>
  <c r="R9" i="5"/>
  <c r="R10" i="5"/>
  <c r="R8" i="5"/>
  <c r="R6" i="5"/>
  <c r="R5" i="5"/>
  <c r="R21" i="5"/>
  <c r="R284" i="5"/>
  <c r="R283" i="5"/>
  <c r="R282" i="5"/>
  <c r="R281" i="5"/>
  <c r="R274" i="5"/>
  <c r="R268" i="5"/>
  <c r="R38" i="5"/>
  <c r="R39" i="5"/>
  <c r="R40" i="5"/>
  <c r="R41" i="5"/>
  <c r="R37" i="5"/>
</calcChain>
</file>

<file path=xl/sharedStrings.xml><?xml version="1.0" encoding="utf-8"?>
<sst xmlns="http://schemas.openxmlformats.org/spreadsheetml/2006/main" count="608" uniqueCount="142">
  <si>
    <t>令和７年度</t>
  </si>
  <si>
    <t>事業系一般廃棄物の処理に関する実績並びに減量化及び資源化に関する計画書（減量化等計画書）</t>
  </si>
  <si>
    <t>１　法人情報</t>
  </si>
  <si>
    <t>２　対象事業所情報</t>
  </si>
  <si>
    <t>（１）廃棄物管理組織を設けていますか。</t>
  </si>
  <si>
    <t>（２）廃棄物管理規定を定めていますか。</t>
  </si>
  <si>
    <t>（３）廃棄物処理について社内教育を行っていますか。</t>
  </si>
  <si>
    <t>（４）事業所内に資源化物の保管場所は設置していますか。</t>
  </si>
  <si>
    <t>（５）事業所内に廃棄物の処理施設を保有していますか。</t>
  </si>
  <si>
    <t>６　排出している廃棄物と排出方法</t>
  </si>
  <si>
    <t>排出総量</t>
  </si>
  <si>
    <t>（A～Dの合計）</t>
  </si>
  <si>
    <t>A.資源化</t>
  </si>
  <si>
    <t>B.焼却</t>
  </si>
  <si>
    <t>(業者に運搬委託)</t>
  </si>
  <si>
    <t>C.焼却</t>
  </si>
  <si>
    <t>ＯＡ用紙</t>
  </si>
  <si>
    <t>新聞・雑誌</t>
  </si>
  <si>
    <t>段ボール</t>
  </si>
  <si>
    <t>その他の紙ごみ</t>
  </si>
  <si>
    <t>食物残さ（生ごみ）</t>
  </si>
  <si>
    <t>木くず</t>
  </si>
  <si>
    <t>その他の一般廃棄物</t>
  </si>
  <si>
    <t>空き缶</t>
  </si>
  <si>
    <t>空き瓶</t>
  </si>
  <si>
    <t>01 事業所</t>
  </si>
  <si>
    <t>02 店舗（スーパー含む）</t>
  </si>
  <si>
    <t>03 百貨店（デパート）</t>
  </si>
  <si>
    <t>04 病院（診療所、歯科診療所等の医療機関を含む）</t>
  </si>
  <si>
    <t>05 ホテル</t>
  </si>
  <si>
    <t>06 劇場・娯楽施設・冠婚葬祭業</t>
  </si>
  <si>
    <t>07 金融・保険業</t>
  </si>
  <si>
    <t>08 工場</t>
  </si>
  <si>
    <t>09 倉庫</t>
  </si>
  <si>
    <t>10 学校（専門学校、幼稚園等を含む)</t>
  </si>
  <si>
    <t>11 複合用途</t>
  </si>
  <si>
    <t>12 保健・福祉施設</t>
  </si>
  <si>
    <t>その他</t>
  </si>
  <si>
    <t>はい</t>
    <phoneticPr fontId="21"/>
  </si>
  <si>
    <t>いいえ</t>
    <phoneticPr fontId="21"/>
  </si>
  <si>
    <t>自動販売機の業者がリサイクルボックスを設置して回収している</t>
    <phoneticPr fontId="21"/>
  </si>
  <si>
    <t>自社の廃棄物として排出している</t>
    <phoneticPr fontId="21"/>
  </si>
  <si>
    <t>（１）ＯＡ用紙</t>
    <phoneticPr fontId="21"/>
  </si>
  <si>
    <t>収集運搬業者名</t>
    <phoneticPr fontId="21"/>
  </si>
  <si>
    <t>② 一般廃棄物収集運搬業者に委託して、資源化処理している</t>
    <phoneticPr fontId="21"/>
  </si>
  <si>
    <t>資源化事業者名</t>
    <phoneticPr fontId="21"/>
  </si>
  <si>
    <t>③ 資源化事業者に委託して、資源化処理している</t>
    <phoneticPr fontId="21"/>
  </si>
  <si>
    <t>⑤ 自社で資源化事業者に運搬し、資源化処理している</t>
    <phoneticPr fontId="21"/>
  </si>
  <si>
    <t>④ 自社で市の処理施設に運搬し、焼却処分している</t>
    <phoneticPr fontId="21"/>
  </si>
  <si>
    <t>搬入頻度</t>
    <phoneticPr fontId="21"/>
  </si>
  <si>
    <r>
      <t>３　業種・業務内容　</t>
    </r>
    <r>
      <rPr>
        <sz val="9"/>
        <color theme="1"/>
        <rFont val="HG丸ｺﾞｼｯｸM-PRO"/>
        <family val="3"/>
        <charset val="128"/>
      </rPr>
      <t>（該当するものを選択してください。）</t>
    </r>
    <phoneticPr fontId="21"/>
  </si>
  <si>
    <r>
      <t>４　廃棄物の管理等</t>
    </r>
    <r>
      <rPr>
        <sz val="9"/>
        <color theme="1"/>
        <rFont val="HG丸ｺﾞｼｯｸM-PRO"/>
        <family val="3"/>
        <charset val="128"/>
      </rPr>
      <t>（「はい」「いいえ」のいずれかを選択してください。）</t>
    </r>
    <phoneticPr fontId="21"/>
  </si>
  <si>
    <t>排出あり</t>
    <rPh sb="0" eb="2">
      <t>ハイシュツ</t>
    </rPh>
    <phoneticPr fontId="21"/>
  </si>
  <si>
    <t>排出なし</t>
    <rPh sb="0" eb="2">
      <t>ハイシュツ</t>
    </rPh>
    <phoneticPr fontId="21"/>
  </si>
  <si>
    <t>作成日</t>
  </si>
  <si>
    <t>事業所番号</t>
  </si>
  <si>
    <t>会社名</t>
  </si>
  <si>
    <t>会社代表者氏名</t>
  </si>
  <si>
    <t>所在地　　　　　　　　　　　　　　</t>
  </si>
  <si>
    <t>事業所名</t>
  </si>
  <si>
    <t>住所</t>
  </si>
  <si>
    <t>担当者</t>
  </si>
  <si>
    <t>【排出方法】</t>
    <rPh sb="1" eb="3">
      <t>ハイシュツ</t>
    </rPh>
    <rPh sb="3" eb="5">
      <t>ホウホウ</t>
    </rPh>
    <phoneticPr fontId="21"/>
  </si>
  <si>
    <t>【排出有無】</t>
    <rPh sb="1" eb="3">
      <t>ハイシュツ</t>
    </rPh>
    <rPh sb="3" eb="5">
      <t>ウム</t>
    </rPh>
    <phoneticPr fontId="21"/>
  </si>
  <si>
    <t>(自社で運搬)</t>
    <phoneticPr fontId="21"/>
  </si>
  <si>
    <t>用紙類</t>
    <phoneticPr fontId="21"/>
  </si>
  <si>
    <t>事務用品</t>
    <phoneticPr fontId="21"/>
  </si>
  <si>
    <t>雑品類</t>
    <phoneticPr fontId="21"/>
  </si>
  <si>
    <t>エコマーク製品</t>
    <phoneticPr fontId="21"/>
  </si>
  <si>
    <t>令和７年　　月　　日</t>
    <phoneticPr fontId="21"/>
  </si>
  <si>
    <t>非表示</t>
    <rPh sb="0" eb="3">
      <t>ヒヒョウジ</t>
    </rPh>
    <phoneticPr fontId="21"/>
  </si>
  <si>
    <t>収集運搬業者所在地</t>
    <phoneticPr fontId="21"/>
  </si>
  <si>
    <t>①一般廃棄物収集運搬業者に委託して、市の処理施設で焼却している</t>
    <phoneticPr fontId="21"/>
  </si>
  <si>
    <t>（２）新聞・雑誌</t>
    <rPh sb="3" eb="5">
      <t>シンブン</t>
    </rPh>
    <rPh sb="6" eb="8">
      <t>ザッシ</t>
    </rPh>
    <phoneticPr fontId="21"/>
  </si>
  <si>
    <t>資源化事業者の所在地</t>
    <phoneticPr fontId="21"/>
  </si>
  <si>
    <t>（３）段ボール</t>
    <rPh sb="3" eb="4">
      <t>ダン</t>
    </rPh>
    <phoneticPr fontId="21"/>
  </si>
  <si>
    <t>（４）その他の紙ごみ</t>
    <phoneticPr fontId="21"/>
  </si>
  <si>
    <t>（５）食物残さ（生ごみ）</t>
    <phoneticPr fontId="21"/>
  </si>
  <si>
    <t>（６）木くず</t>
    <phoneticPr fontId="21"/>
  </si>
  <si>
    <t>（７）その他の一般廃棄物</t>
    <phoneticPr fontId="21"/>
  </si>
  <si>
    <t>具体的な処理方法</t>
    <rPh sb="0" eb="3">
      <t>グタイテキ</t>
    </rPh>
    <rPh sb="4" eb="6">
      <t>ショリ</t>
    </rPh>
    <rPh sb="6" eb="7">
      <t>カタ</t>
    </rPh>
    <phoneticPr fontId="21"/>
  </si>
  <si>
    <t>（単位：kg）</t>
  </si>
  <si>
    <t>次の品目について、貴事業所における排出の有無と、排出している場合はその排出方法を選択・入力してください。</t>
    <rPh sb="43" eb="45">
      <t>ニュウリョク</t>
    </rPh>
    <phoneticPr fontId="21"/>
  </si>
  <si>
    <r>
      <t>⑦ その他　</t>
    </r>
    <r>
      <rPr>
        <b/>
        <sz val="9"/>
        <color theme="1"/>
        <rFont val="HG丸ｺﾞｼｯｸM-PRO"/>
        <family val="3"/>
        <charset val="128"/>
      </rPr>
      <t>※業種によって産業廃棄物に該当する場合はこちらを選択し、その旨を入力してください。</t>
    </r>
    <rPh sb="38" eb="40">
      <t>ニュウリョク</t>
    </rPh>
    <phoneticPr fontId="21"/>
  </si>
  <si>
    <r>
      <t>⑦ その他　</t>
    </r>
    <r>
      <rPr>
        <b/>
        <sz val="9"/>
        <rFont val="HG丸ｺﾞｼｯｸM-PRO"/>
        <family val="3"/>
        <charset val="128"/>
      </rPr>
      <t>※業種によって産業廃棄物に該当する場合はこちらを選択し、その旨を入力してください。</t>
    </r>
    <rPh sb="38" eb="40">
      <t>ニュウリョク</t>
    </rPh>
    <phoneticPr fontId="21"/>
  </si>
  <si>
    <t>７　昨年度排出した廃棄物の数量を、排出の方法別に入力してください。</t>
    <rPh sb="24" eb="26">
      <t>ニュウリョク</t>
    </rPh>
    <phoneticPr fontId="21"/>
  </si>
  <si>
    <t>８　貴事業所における令和７年度の廃棄物の処理及び減量化・資源化の計画を入力してください。</t>
    <rPh sb="35" eb="37">
      <t>ニュウリョク</t>
    </rPh>
    <phoneticPr fontId="21"/>
  </si>
  <si>
    <t>９　貴社において、廃棄物の減量化・資源化に向けて実施している特徴的な事業等があれば入力してください。</t>
    <rPh sb="41" eb="43">
      <t>ニュウリョク</t>
    </rPh>
    <phoneticPr fontId="21"/>
  </si>
  <si>
    <t>10　事業所内で使用している再生品等を選択し、どのような商品か具体的に入力してください。</t>
    <rPh sb="35" eb="37">
      <t>ニュウリョク</t>
    </rPh>
    <phoneticPr fontId="21"/>
  </si>
  <si>
    <t>相模原市　　区</t>
  </si>
  <si>
    <t>部署・肩書</t>
    <phoneticPr fontId="21"/>
  </si>
  <si>
    <t>氏　名</t>
    <phoneticPr fontId="21"/>
  </si>
  <si>
    <t>電話番号</t>
    <phoneticPr fontId="21"/>
  </si>
  <si>
    <t>　　　　　　　　　　　　　　　　　　　　　　　　　　　　　　　　　　　</t>
    <phoneticPr fontId="21"/>
  </si>
  <si>
    <t>e-mail</t>
    <phoneticPr fontId="21"/>
  </si>
  <si>
    <r>
      <t>（９）空き瓶</t>
    </r>
    <r>
      <rPr>
        <sz val="9"/>
        <rFont val="HG丸ｺﾞｼｯｸM-PRO"/>
        <family val="3"/>
        <charset val="128"/>
      </rPr>
      <t>　※自社が排出事業者となるもの（自動販売機の設置業者が回収したものは含めないでください）</t>
    </r>
    <phoneticPr fontId="21"/>
  </si>
  <si>
    <r>
      <t>（８）空き缶</t>
    </r>
    <r>
      <rPr>
        <sz val="9"/>
        <rFont val="HG丸ｺﾞｼｯｸM-PRO"/>
        <family val="3"/>
        <charset val="128"/>
      </rPr>
      <t>　※自社が排出事業者となるもの（自動販売機の設置業者が回収したものは含めないでください）</t>
    </r>
    <rPh sb="8" eb="10">
      <t>ジシャ</t>
    </rPh>
    <rPh sb="11" eb="16">
      <t>ハイシュツジギョウシャ</t>
    </rPh>
    <phoneticPr fontId="21"/>
  </si>
  <si>
    <t>具体的に入力してください。</t>
    <rPh sb="4" eb="6">
      <t>ニュウリョク</t>
    </rPh>
    <phoneticPr fontId="21"/>
  </si>
  <si>
    <t>0000012345</t>
    <phoneticPr fontId="21"/>
  </si>
  <si>
    <t>㈱○○○○○○○○</t>
    <phoneticPr fontId="21"/>
  </si>
  <si>
    <t>○○　○○</t>
    <phoneticPr fontId="21"/>
  </si>
  <si>
    <t>相模原市中央区中央0-0-0</t>
    <rPh sb="0" eb="4">
      <t>sgs</t>
    </rPh>
    <rPh sb="4" eb="7">
      <t>チュウオウク</t>
    </rPh>
    <rPh sb="7" eb="9">
      <t>チュウオウ</t>
    </rPh>
    <phoneticPr fontId="21"/>
  </si>
  <si>
    <t>㈱○○○○○○○○　相模原営業所</t>
    <rPh sb="10" eb="13">
      <t>sg</t>
    </rPh>
    <rPh sb="13" eb="16">
      <t>エイギョウショ</t>
    </rPh>
    <phoneticPr fontId="21"/>
  </si>
  <si>
    <t>中央0-0-0</t>
    <rPh sb="0" eb="2">
      <t>チュウオウ</t>
    </rPh>
    <phoneticPr fontId="21"/>
  </si>
  <si>
    <t>○○課　廃棄物管理担当</t>
    <rPh sb="2" eb="3">
      <t>カ</t>
    </rPh>
    <rPh sb="4" eb="9">
      <t>ハイキブツカンリ</t>
    </rPh>
    <rPh sb="9" eb="11">
      <t>タントウ</t>
    </rPh>
    <phoneticPr fontId="21"/>
  </si>
  <si>
    <t>042-000-0000</t>
    <phoneticPr fontId="21"/>
  </si>
  <si>
    <t>sample@sample.co.jp</t>
    <phoneticPr fontId="21"/>
  </si>
  <si>
    <t>相模原市中央区</t>
  </si>
  <si>
    <r>
      <t>5　事業所内で発生する飲料容器（缶・瓶・ペットボトル）の処理方法</t>
    </r>
    <r>
      <rPr>
        <sz val="9"/>
        <color theme="1"/>
        <rFont val="HG丸ｺﾞｼｯｸM-PRO"/>
        <family val="3"/>
        <charset val="128"/>
      </rPr>
      <t>（該当するものを選択してください。）</t>
    </r>
    <rPh sb="40" eb="42">
      <t>センタク</t>
    </rPh>
    <phoneticPr fontId="21"/>
  </si>
  <si>
    <t>㈱○○○○○○○</t>
  </si>
  <si>
    <t>㈱○○○○○○○</t>
    <phoneticPr fontId="21"/>
  </si>
  <si>
    <t>△△△△△△△㈱</t>
  </si>
  <si>
    <t>相模原市緑区橋本0-0-0</t>
    <rPh sb="0" eb="4">
      <t>sgs</t>
    </rPh>
    <rPh sb="4" eb="6">
      <t>ミドリク</t>
    </rPh>
    <rPh sb="6" eb="8">
      <t>ハシモト</t>
    </rPh>
    <phoneticPr fontId="21"/>
  </si>
  <si>
    <t>相模原市南区相模大野0-0-0</t>
    <rPh sb="0" eb="4">
      <t>sgs</t>
    </rPh>
    <rPh sb="4" eb="6">
      <t>ミナミク</t>
    </rPh>
    <rPh sb="6" eb="10">
      <t>サガミオオノ</t>
    </rPh>
    <phoneticPr fontId="21"/>
  </si>
  <si>
    <t>週１回</t>
    <rPh sb="0" eb="1">
      <t>シュウ</t>
    </rPh>
    <rPh sb="2" eb="3">
      <t>カイ</t>
    </rPh>
    <phoneticPr fontId="21"/>
  </si>
  <si>
    <t>自社の設備で溶解し古紙として再生している</t>
    <phoneticPr fontId="21"/>
  </si>
  <si>
    <t>製紙業のため産業廃棄物として処理している</t>
    <phoneticPr fontId="21"/>
  </si>
  <si>
    <t>事務室の清掃で集めたごみ、作業着、紙おむつなど</t>
    <rPh sb="0" eb="3">
      <t>ジムシツ</t>
    </rPh>
    <rPh sb="4" eb="6">
      <t>セイソウ</t>
    </rPh>
    <rPh sb="7" eb="8">
      <t>アツ</t>
    </rPh>
    <rPh sb="13" eb="16">
      <t>サギョウギ</t>
    </rPh>
    <rPh sb="17" eb="18">
      <t>カミ</t>
    </rPh>
    <phoneticPr fontId="21"/>
  </si>
  <si>
    <t xml:space="preserve">① 一般廃棄物収集運搬業者に委託して、市の処理施設で焼却している </t>
  </si>
  <si>
    <t>紙ごみの分別を徹底することにより、一般廃棄物として焼却する量を削減し、資源化率90％を目標とする。
消費期限が近い商品の値引きや店内へのポスター掲示等による啓発を実施し、食物残さの排出量を前年度から50kg削減する。</t>
    <phoneticPr fontId="21"/>
  </si>
  <si>
    <t>OA用紙</t>
    <phoneticPr fontId="21"/>
  </si>
  <si>
    <t>ボールペン、ファイル</t>
    <phoneticPr fontId="21"/>
  </si>
  <si>
    <t>トイレットペーパー</t>
    <phoneticPr fontId="21"/>
  </si>
  <si>
    <t>作業服</t>
    <phoneticPr fontId="21"/>
  </si>
  <si>
    <t>○○を資源化する設備を導入し、従来は廃棄していた○○を100%資源化している。</t>
    <rPh sb="3" eb="6">
      <t>シゲンカ</t>
    </rPh>
    <rPh sb="8" eb="10">
      <t>セツビ</t>
    </rPh>
    <rPh sb="11" eb="13">
      <t>ドウニュウ</t>
    </rPh>
    <rPh sb="15" eb="17">
      <t>ジュウライ</t>
    </rPh>
    <rPh sb="18" eb="20">
      <t>ハイキ</t>
    </rPh>
    <rPh sb="31" eb="33">
      <t>シゲン</t>
    </rPh>
    <rPh sb="33" eb="34">
      <t>カ</t>
    </rPh>
    <phoneticPr fontId="21"/>
  </si>
  <si>
    <t>D.その他</t>
    <rPh sb="4" eb="5">
      <t>タ</t>
    </rPh>
    <phoneticPr fontId="21"/>
  </si>
  <si>
    <t>D.その他</t>
    <rPh sb="4" eb="5">
      <t>タ</t>
    </rPh>
    <phoneticPr fontId="21"/>
  </si>
  <si>
    <t>⑥ 自社の設備で資源化している（再生処理や、原材料として使用しているなど）</t>
  </si>
  <si>
    <t>⑥ 自社の設備で資源化している（再生処理や、原材料として使用しているなど）</t>
    <phoneticPr fontId="21"/>
  </si>
  <si>
    <t>B.焼却</t>
    <phoneticPr fontId="21"/>
  </si>
  <si>
    <t>空き缶</t>
    <phoneticPr fontId="21"/>
  </si>
  <si>
    <t>６で「排出あり」を選択した品目について入力してください。</t>
    <rPh sb="3" eb="5">
      <t>ハイシュツ</t>
    </rPh>
    <rPh sb="9" eb="11">
      <t>センタク</t>
    </rPh>
    <rPh sb="13" eb="15">
      <t>ヒンモク</t>
    </rPh>
    <rPh sb="19" eb="21">
      <t>ニュウリョク</t>
    </rPh>
    <phoneticPr fontId="21"/>
  </si>
  <si>
    <t>数量の単位を、オンラインの入力フォームに合わせて、トンからキログラムに変更しています。</t>
    <phoneticPr fontId="21"/>
  </si>
  <si>
    <r>
      <t>⑦ その他　</t>
    </r>
    <r>
      <rPr>
        <b/>
        <sz val="9"/>
        <rFont val="HG丸ｺﾞｼｯｸM-PRO"/>
        <family val="3"/>
        <charset val="128"/>
      </rPr>
      <t>※産業廃棄物として排出している場合はこちらを選択してください。</t>
    </r>
    <rPh sb="7" eb="12">
      <t>sp</t>
    </rPh>
    <rPh sb="15" eb="17">
      <t>ハイシュツ</t>
    </rPh>
    <rPh sb="21" eb="23">
      <t>バアイ</t>
    </rPh>
    <phoneticPr fontId="21"/>
  </si>
  <si>
    <t>産廃としている理由</t>
    <rPh sb="7" eb="9">
      <t>リユウ</t>
    </rPh>
    <phoneticPr fontId="21"/>
  </si>
  <si>
    <t>空き缶・空き瓶について、自動販売機の設置業者が回収したものは含めずに回答してください。</t>
    <phoneticPr fontId="21"/>
  </si>
  <si>
    <t>※</t>
    <phoneticPr fontId="21"/>
  </si>
  <si>
    <t>※…産業廃棄物のため、この欄は該当しません（入力できません）。</t>
    <rPh sb="13" eb="14">
      <t>ラン</t>
    </rPh>
    <rPh sb="22" eb="24">
      <t>ニュウリョク</t>
    </rPh>
    <phoneticPr fontId="21"/>
  </si>
  <si>
    <t>入力が必要な欄は黄色で表示されます。</t>
  </si>
  <si>
    <t>未入力や不備がある場合、欄外に赤字で説明が表示されます。</t>
  </si>
  <si>
    <t>黄色のままの欄や、赤字の表示がないことを確認してご提出ください。</t>
    <rPh sb="20" eb="22">
      <t>カクニン</t>
    </rPh>
    <phoneticPr fontId="21"/>
  </si>
  <si>
    <t>作成日</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</si>
</sst>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 kg&quot;"/>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8"/>
      <color theme="1"/>
      <name val="HG丸ｺﾞｼｯｸM-PRO"/>
      <family val="3"/>
      <charset val="128"/>
    </font>
    <font>
      <sz val="9"/>
      <color theme="1"/>
      <name val="HG丸ｺﾞｼｯｸM-PRO"/>
      <family val="3"/>
      <charset val="128"/>
    </font>
    <font>
      <b/>
      <sz val="9"/>
      <color theme="1"/>
      <name val="HG丸ｺﾞｼｯｸM-PRO"/>
      <family val="3"/>
      <charset val="128"/>
    </font>
    <font>
      <sz val="6"/>
      <name val="游ゴシック"/>
      <family val="2"/>
      <charset val="128"/>
      <scheme val="minor"/>
    </font>
    <font>
      <sz val="9"/>
      <color rgb="FFFF0000"/>
      <name val="HG丸ｺﾞｼｯｸM-PRO"/>
      <family val="3"/>
      <charset val="128"/>
    </font>
    <font>
      <sz val="9"/>
      <name val="HG丸ｺﾞｼｯｸM-PRO"/>
      <family val="3"/>
      <charset val="128"/>
    </font>
    <font>
      <sz val="9"/>
      <color rgb="FF0070C0"/>
      <name val="HG丸ｺﾞｼｯｸM-PRO"/>
      <family val="3"/>
      <charset val="128"/>
    </font>
    <font>
      <b/>
      <sz val="9"/>
      <name val="HG丸ｺﾞｼｯｸM-PRO"/>
      <family val="3"/>
      <charset val="128"/>
    </font>
    <font>
      <sz val="9"/>
      <color theme="4" tint="0.39997558519241921"/>
      <name val="HG丸ｺﾞｼｯｸM-PRO"/>
      <family val="3"/>
      <charset val="128"/>
    </font>
    <font>
      <sz val="8"/>
      <name val="HG丸ｺﾞｼｯｸM-PRO"/>
      <family val="3"/>
      <charset val="128"/>
    </font>
    <font>
      <b/>
      <sz val="11"/>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3">
    <xf numFmtId="0" fontId="0" fillId="0" borderId="0" xfId="0">
      <alignment vertical="center"/>
    </xf>
    <xf numFmtId="0" fontId="19" fillId="33" borderId="0" xfId="0" applyFont="1" applyFill="1" applyProtection="1">
      <alignment vertical="center"/>
      <protection locked="0"/>
    </xf>
    <xf numFmtId="0" fontId="22" fillId="33" borderId="0" xfId="0" applyFont="1" applyFill="1" applyProtection="1">
      <alignment vertical="center"/>
      <protection locked="0"/>
    </xf>
    <xf numFmtId="0" fontId="23" fillId="33" borderId="0" xfId="0" applyFont="1" applyFill="1" applyProtection="1">
      <alignment vertical="center"/>
      <protection locked="0"/>
    </xf>
    <xf numFmtId="0" fontId="26" fillId="33" borderId="0" xfId="0" applyFont="1" applyFill="1" applyProtection="1">
      <alignment vertical="center"/>
      <protection locked="0"/>
    </xf>
    <xf numFmtId="0" fontId="22"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0" fillId="0" borderId="0" xfId="0" applyFont="1" applyAlignment="1">
      <alignment horizontal="right" vertical="center"/>
    </xf>
    <xf numFmtId="0" fontId="19" fillId="0" borderId="0" xfId="0" applyFont="1" applyProtection="1">
      <alignment vertical="center"/>
      <protection locked="0"/>
    </xf>
    <xf numFmtId="0" fontId="19" fillId="33" borderId="0" xfId="0" applyFont="1" applyFill="1" applyProtection="1">
      <alignment vertical="center"/>
      <protection locked="0" hidden="1"/>
    </xf>
    <xf numFmtId="0" fontId="22" fillId="33" borderId="0" xfId="0" applyFont="1" applyFill="1" applyProtection="1">
      <alignment vertical="center"/>
      <protection locked="0" hidden="1"/>
    </xf>
    <xf numFmtId="0" fontId="23" fillId="33" borderId="0" xfId="0" applyFont="1" applyFill="1" applyProtection="1">
      <alignment vertical="center"/>
      <protection locked="0" hidden="1"/>
    </xf>
    <xf numFmtId="0" fontId="26" fillId="33" borderId="0" xfId="0" applyFont="1" applyFill="1" applyProtection="1">
      <alignment vertical="center"/>
      <protection locked="0" hidden="1"/>
    </xf>
    <xf numFmtId="0" fontId="18" fillId="0" borderId="0" xfId="0" applyFont="1" applyAlignment="1">
      <alignment horizontal="right" vertical="center"/>
    </xf>
    <xf numFmtId="0" fontId="19" fillId="0" borderId="0" xfId="0" applyFont="1" applyAlignment="1">
      <alignment horizontal="right" vertical="center"/>
    </xf>
    <xf numFmtId="0" fontId="28" fillId="0" borderId="0" xfId="0" applyFont="1">
      <alignment vertical="center"/>
    </xf>
    <xf numFmtId="0" fontId="18" fillId="0" borderId="0" xfId="0" applyFont="1" applyAlignment="1">
      <alignment horizontal="left" vertical="center" indent="1"/>
    </xf>
    <xf numFmtId="0" fontId="19" fillId="0" borderId="19" xfId="0" applyFont="1" applyBorder="1" applyProtection="1">
      <alignment vertical="center"/>
      <protection locked="0"/>
    </xf>
    <xf numFmtId="0" fontId="19" fillId="0" borderId="0" xfId="0" applyFont="1">
      <alignment vertical="center"/>
    </xf>
    <xf numFmtId="176" fontId="19" fillId="0" borderId="19" xfId="0" applyNumberFormat="1" applyFont="1" applyBorder="1" applyAlignment="1" applyProtection="1">
      <alignment horizontal="center" vertical="center"/>
      <protection locked="0"/>
    </xf>
    <xf numFmtId="0" fontId="19" fillId="0" borderId="0" xfId="0" applyFont="1" applyAlignment="1">
      <alignment horizontal="left" vertical="center"/>
    </xf>
    <xf numFmtId="0" fontId="19" fillId="0" borderId="12" xfId="0" applyFont="1" applyBorder="1" applyProtection="1">
      <alignment vertical="center"/>
      <protection locked="0"/>
    </xf>
    <xf numFmtId="0" fontId="19" fillId="0" borderId="0" xfId="0" applyFont="1" applyAlignment="1">
      <alignment horizontal="center" vertical="center"/>
    </xf>
    <xf numFmtId="0" fontId="20" fillId="0" borderId="0" xfId="0" applyFont="1" applyAlignment="1">
      <alignment horizontal="center" vertical="center"/>
    </xf>
    <xf numFmtId="49" fontId="19" fillId="0" borderId="12" xfId="0" applyNumberFormat="1" applyFont="1" applyBorder="1" applyAlignment="1" applyProtection="1">
      <alignment horizontal="center" vertical="center"/>
      <protection locked="0"/>
    </xf>
    <xf numFmtId="0" fontId="19" fillId="0" borderId="12" xfId="0" applyFont="1" applyBorder="1" applyAlignment="1" applyProtection="1">
      <alignment horizontal="left" vertical="center"/>
      <protection locked="0"/>
    </xf>
    <xf numFmtId="0" fontId="19" fillId="0" borderId="10" xfId="0" applyFont="1" applyBorder="1" applyAlignment="1">
      <alignment horizontal="justify" vertical="center"/>
    </xf>
    <xf numFmtId="0" fontId="23" fillId="0" borderId="13" xfId="0" applyFont="1" applyBorder="1" applyAlignment="1">
      <alignment horizontal="center" vertical="top" wrapText="1"/>
    </xf>
    <xf numFmtId="0" fontId="23" fillId="0" borderId="15" xfId="0" applyFont="1" applyBorder="1" applyAlignment="1">
      <alignment horizontal="center" vertical="top" wrapText="1"/>
    </xf>
    <xf numFmtId="0" fontId="23" fillId="0" borderId="18" xfId="0" applyFont="1" applyBorder="1" applyAlignment="1">
      <alignment horizontal="center" vertical="top" wrapText="1"/>
    </xf>
    <xf numFmtId="0" fontId="23" fillId="0" borderId="20" xfId="0" applyFont="1" applyBorder="1" applyAlignment="1">
      <alignment horizontal="center" vertical="top" wrapText="1"/>
    </xf>
    <xf numFmtId="0" fontId="18" fillId="0" borderId="21" xfId="0" applyFont="1" applyBorder="1" applyAlignment="1">
      <alignment horizontal="center" vertical="top" wrapText="1"/>
    </xf>
    <xf numFmtId="0" fontId="19" fillId="0" borderId="11" xfId="0" applyFont="1" applyBorder="1" applyAlignment="1">
      <alignment horizontal="center" vertical="top" wrapText="1"/>
    </xf>
    <xf numFmtId="177" fontId="19" fillId="33" borderId="28" xfId="0" applyNumberFormat="1" applyFont="1" applyFill="1" applyBorder="1" applyAlignment="1" applyProtection="1">
      <alignment horizontal="right" vertical="center" wrapText="1"/>
      <protection locked="0"/>
    </xf>
    <xf numFmtId="177" fontId="19" fillId="33" borderId="29" xfId="0" applyNumberFormat="1" applyFont="1" applyFill="1" applyBorder="1" applyAlignment="1" applyProtection="1">
      <alignment horizontal="right" vertical="center" wrapText="1"/>
      <protection locked="0"/>
    </xf>
    <xf numFmtId="0" fontId="19" fillId="0" borderId="19" xfId="0" applyFont="1" applyBorder="1" applyAlignment="1" applyProtection="1">
      <alignment horizontal="left" vertical="center"/>
      <protection locked="0"/>
    </xf>
    <xf numFmtId="0" fontId="19" fillId="0" borderId="22" xfId="0" applyFont="1" applyBorder="1" applyAlignment="1">
      <alignment horizontal="center" vertical="top" wrapText="1"/>
    </xf>
    <xf numFmtId="0" fontId="19" fillId="0" borderId="23" xfId="0" applyFont="1" applyBorder="1" applyAlignment="1">
      <alignment horizontal="center" vertical="top" wrapText="1"/>
    </xf>
    <xf numFmtId="0" fontId="19" fillId="0" borderId="24" xfId="0" applyFont="1" applyBorder="1" applyAlignment="1">
      <alignment horizontal="center" vertical="top" wrapText="1"/>
    </xf>
    <xf numFmtId="0" fontId="19" fillId="0" borderId="25" xfId="0" applyFont="1" applyBorder="1" applyAlignment="1">
      <alignment horizontal="center" vertical="top" wrapText="1"/>
    </xf>
    <xf numFmtId="0" fontId="19" fillId="0" borderId="26" xfId="0" applyFont="1" applyBorder="1" applyAlignment="1">
      <alignment horizontal="center" vertical="top" wrapText="1"/>
    </xf>
    <xf numFmtId="0" fontId="19" fillId="0" borderId="27" xfId="0" applyFont="1" applyBorder="1" applyAlignment="1">
      <alignment horizontal="center" vertical="top" wrapText="1"/>
    </xf>
    <xf numFmtId="0" fontId="19" fillId="0" borderId="13" xfId="0" applyFont="1" applyBorder="1" applyAlignment="1" applyProtection="1">
      <alignment horizontal="left" vertical="top"/>
      <protection locked="0"/>
    </xf>
    <xf numFmtId="0" fontId="19" fillId="0" borderId="14" xfId="0" applyFont="1" applyBorder="1" applyAlignment="1" applyProtection="1">
      <alignment horizontal="left" vertical="top"/>
      <protection locked="0"/>
    </xf>
    <xf numFmtId="0" fontId="19" fillId="0" borderId="15" xfId="0" applyFont="1" applyBorder="1" applyAlignment="1" applyProtection="1">
      <alignment horizontal="left" vertical="top"/>
      <protection locked="0"/>
    </xf>
    <xf numFmtId="0" fontId="19" fillId="0" borderId="16"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7" xfId="0" applyFont="1" applyBorder="1" applyAlignment="1" applyProtection="1">
      <alignment horizontal="left" vertical="top"/>
      <protection locked="0"/>
    </xf>
    <xf numFmtId="0" fontId="19" fillId="0" borderId="18" xfId="0" applyFont="1" applyBorder="1" applyAlignment="1" applyProtection="1">
      <alignment horizontal="left" vertical="top"/>
      <protection locked="0"/>
    </xf>
    <xf numFmtId="0" fontId="19" fillId="0" borderId="19" xfId="0" applyFont="1" applyBorder="1" applyAlignment="1" applyProtection="1">
      <alignment horizontal="left" vertical="top"/>
      <protection locked="0"/>
    </xf>
    <xf numFmtId="0" fontId="19" fillId="0" borderId="20" xfId="0" applyFont="1" applyBorder="1" applyAlignment="1" applyProtection="1">
      <alignment horizontal="left" vertical="top"/>
      <protection locked="0"/>
    </xf>
    <xf numFmtId="177" fontId="19" fillId="33" borderId="28" xfId="0" applyNumberFormat="1" applyFont="1" applyFill="1" applyBorder="1" applyAlignment="1">
      <alignment horizontal="center" vertical="center" wrapText="1"/>
    </xf>
    <xf numFmtId="177" fontId="19" fillId="33" borderId="29" xfId="0" applyNumberFormat="1" applyFont="1" applyFill="1" applyBorder="1" applyAlignment="1">
      <alignment horizontal="center" vertical="center" wrapText="1"/>
    </xf>
    <xf numFmtId="0" fontId="23" fillId="0" borderId="0" xfId="0" applyFont="1">
      <alignment vertical="center"/>
    </xf>
    <xf numFmtId="0" fontId="27" fillId="0" borderId="0" xfId="0" applyFont="1" applyAlignment="1">
      <alignment horizontal="left" vertical="center" indent="1"/>
    </xf>
    <xf numFmtId="0" fontId="23" fillId="0" borderId="19" xfId="0" applyFont="1" applyBorder="1" applyProtection="1">
      <alignment vertical="center"/>
      <protection locked="0"/>
    </xf>
    <xf numFmtId="0" fontId="19" fillId="0" borderId="12" xfId="0" applyFont="1" applyBorder="1">
      <alignment vertical="center"/>
    </xf>
    <xf numFmtId="0" fontId="19" fillId="0" borderId="19" xfId="0" applyFont="1" applyBorder="1" applyAlignment="1">
      <alignment horizontal="left" vertical="center"/>
    </xf>
    <xf numFmtId="0" fontId="19" fillId="0" borderId="0" xfId="0" applyFont="1" applyAlignment="1">
      <alignment horizontal="left" vertical="center" wrapText="1"/>
    </xf>
    <xf numFmtId="0" fontId="23" fillId="0" borderId="0" xfId="0" applyFont="1" applyAlignment="1">
      <alignment horizontal="left"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19" fillId="0" borderId="12" xfId="0" applyFont="1" applyBorder="1" applyAlignment="1" applyProtection="1">
      <alignment horizontal="center" vertical="center"/>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14" xfId="0" applyFont="1" applyBorder="1" applyAlignment="1" applyProtection="1">
      <alignment horizontal="left" vertical="top"/>
      <protection locked="0"/>
    </xf>
    <xf numFmtId="0" fontId="22" fillId="0" borderId="15" xfId="0" applyFont="1" applyBorder="1" applyAlignment="1" applyProtection="1">
      <alignment horizontal="left" vertical="top"/>
      <protection locked="0"/>
    </xf>
    <xf numFmtId="0" fontId="22" fillId="0" borderId="16" xfId="0" applyFont="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17"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22" fillId="0" borderId="19" xfId="0" applyFont="1" applyBorder="1" applyAlignment="1" applyProtection="1">
      <alignment horizontal="left" vertical="top"/>
      <protection locked="0"/>
    </xf>
    <xf numFmtId="0" fontId="22" fillId="0" borderId="20" xfId="0" applyFont="1" applyBorder="1" applyAlignment="1" applyProtection="1">
      <alignment horizontal="left" vertical="top"/>
      <protection locked="0"/>
    </xf>
    <xf numFmtId="0" fontId="22" fillId="0" borderId="19"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177" fontId="19" fillId="0" borderId="28" xfId="0" applyNumberFormat="1" applyFont="1" applyBorder="1" applyAlignment="1" applyProtection="1">
      <alignment horizontal="right" vertical="center" wrapText="1"/>
      <protection locked="0"/>
    </xf>
    <xf numFmtId="177" fontId="19" fillId="0" borderId="29" xfId="0" applyNumberFormat="1" applyFont="1" applyBorder="1" applyAlignment="1" applyProtection="1">
      <alignment horizontal="right" vertical="center" wrapText="1"/>
      <protection locked="0"/>
    </xf>
    <xf numFmtId="0" fontId="19" fillId="0" borderId="13" xfId="0" applyFont="1" applyBorder="1" applyAlignment="1">
      <alignment horizontal="center" vertical="top" wrapText="1"/>
    </xf>
    <xf numFmtId="0" fontId="19" fillId="0" borderId="15" xfId="0" applyFont="1" applyBorder="1" applyAlignment="1">
      <alignment horizontal="center" vertical="top" wrapText="1"/>
    </xf>
    <xf numFmtId="0" fontId="19" fillId="0" borderId="18" xfId="0" applyFont="1" applyBorder="1" applyAlignment="1">
      <alignment horizontal="center" vertical="top" wrapText="1"/>
    </xf>
    <xf numFmtId="0" fontId="19" fillId="0" borderId="20" xfId="0" applyFont="1" applyBorder="1" applyAlignment="1">
      <alignment horizontal="center" vertical="top" wrapText="1"/>
    </xf>
    <xf numFmtId="0" fontId="22" fillId="0" borderId="19" xfId="0" applyFont="1" applyBorder="1" applyProtection="1">
      <alignment vertical="center"/>
      <protection locked="0"/>
    </xf>
    <xf numFmtId="0" fontId="23" fillId="0" borderId="19" xfId="0" applyFont="1" applyBorder="1" applyAlignment="1" applyProtection="1">
      <alignment horizontal="left" vertical="center"/>
      <protection locked="0"/>
    </xf>
    <xf numFmtId="0" fontId="22" fillId="0" borderId="12" xfId="0" applyFont="1" applyBorder="1" applyProtection="1">
      <alignment vertical="center"/>
      <protection locked="0"/>
    </xf>
    <xf numFmtId="0" fontId="22" fillId="0" borderId="12" xfId="0" applyFont="1" applyBorder="1" applyAlignment="1" applyProtection="1">
      <alignment horizontal="center" vertical="center"/>
      <protection locked="0"/>
    </xf>
    <xf numFmtId="176" fontId="22" fillId="0" borderId="19" xfId="0" applyNumberFormat="1" applyFont="1" applyBorder="1" applyAlignment="1" applyProtection="1">
      <alignment horizontal="center" vertical="center"/>
      <protection locked="0"/>
    </xf>
    <xf numFmtId="49" fontId="22" fillId="0" borderId="12" xfId="0" applyNumberFormat="1" applyFont="1" applyBorder="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3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ill>
        <patternFill>
          <bgColor rgb="FFFFFFCC"/>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ont>
        <color rgb="FFFF0000"/>
      </font>
    </dxf>
    <dxf>
      <fill>
        <patternFill>
          <bgColor rgb="FFFFFFCC"/>
        </patternFill>
      </fill>
    </dxf>
    <dxf>
      <fill>
        <patternFill>
          <bgColor rgb="FFFFFFCC"/>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FFCC"/>
        </patternFill>
      </fill>
    </dxf>
  </dxfs>
  <tableStyles count="0" defaultTableStyle="TableStyleMedium2" defaultPivotStyle="PivotStyleLight16"/>
  <colors>
    <mruColors>
      <color rgb="FFDBF0FF"/>
      <color rgb="FFFFFFCC"/>
      <color rgb="FFF4FAFF"/>
      <color rgb="FFFFFF00"/>
      <color rgb="FFE1ECFF"/>
      <color rgb="FFCCECFF"/>
      <color rgb="FF003399"/>
      <color rgb="FF0000FF"/>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22" lockText="1" noThreeD="1"/>
</file>

<file path=xl/ctrlProps/ctrlProp10.xml><?xml version="1.0" encoding="utf-8"?>
<formControlPr xmlns="http://schemas.microsoft.com/office/spreadsheetml/2009/9/main" objectType="CheckBox" fmlaLink="P31" lockText="1" noThreeD="1"/>
</file>

<file path=xl/ctrlProps/ctrlProp100.xml><?xml version="1.0" encoding="utf-8"?>
<formControlPr xmlns="http://schemas.microsoft.com/office/spreadsheetml/2009/9/main" objectType="CheckBox" fmlaLink="P233" lockText="1" noThreeD="1"/>
</file>

<file path=xl/ctrlProps/ctrlProp101.xml><?xml version="1.0" encoding="utf-8"?>
<formControlPr xmlns="http://schemas.microsoft.com/office/spreadsheetml/2009/9/main" objectType="CheckBox" fmlaLink="Q233" lockText="1" noThreeD="1"/>
</file>

<file path=xl/ctrlProps/ctrlProp102.xml><?xml version="1.0" encoding="utf-8"?>
<formControlPr xmlns="http://schemas.microsoft.com/office/spreadsheetml/2009/9/main" objectType="CheckBox" fmlaLink="P235" lockText="1" noThreeD="1"/>
</file>

<file path=xl/ctrlProps/ctrlProp103.xml><?xml version="1.0" encoding="utf-8"?>
<formControlPr xmlns="http://schemas.microsoft.com/office/spreadsheetml/2009/9/main" objectType="CheckBox" fmlaLink="P238" lockText="1" noThreeD="1"/>
</file>

<file path=xl/ctrlProps/ctrlProp104.xml><?xml version="1.0" encoding="utf-8"?>
<formControlPr xmlns="http://schemas.microsoft.com/office/spreadsheetml/2009/9/main" objectType="CheckBox" fmlaLink="P241" lockText="1" noThreeD="1"/>
</file>

<file path=xl/ctrlProps/ctrlProp105.xml><?xml version="1.0" encoding="utf-8"?>
<formControlPr xmlns="http://schemas.microsoft.com/office/spreadsheetml/2009/9/main" objectType="CheckBox" fmlaLink="P244" lockText="1" noThreeD="1"/>
</file>

<file path=xl/ctrlProps/ctrlProp106.xml><?xml version="1.0" encoding="utf-8"?>
<formControlPr xmlns="http://schemas.microsoft.com/office/spreadsheetml/2009/9/main" objectType="CheckBox" fmlaLink="P246" lockText="1" noThreeD="1"/>
</file>

<file path=xl/ctrlProps/ctrlProp107.xml><?xml version="1.0" encoding="utf-8"?>
<formControlPr xmlns="http://schemas.microsoft.com/office/spreadsheetml/2009/9/main" objectType="CheckBox" checked="Checked" fmlaLink="P22" lockText="1" noThreeD="1"/>
</file>

<file path=xl/ctrlProps/ctrlProp108.xml><?xml version="1.0" encoding="utf-8"?>
<formControlPr xmlns="http://schemas.microsoft.com/office/spreadsheetml/2009/9/main" objectType="CheckBox" fmlaLink="P23" lockText="1" noThreeD="1"/>
</file>

<file path=xl/ctrlProps/ctrlProp109.xml><?xml version="1.0" encoding="utf-8"?>
<formControlPr xmlns="http://schemas.microsoft.com/office/spreadsheetml/2009/9/main" objectType="CheckBox" fmlaLink="P24" lockText="1" noThreeD="1"/>
</file>

<file path=xl/ctrlProps/ctrlProp11.xml><?xml version="1.0" encoding="utf-8"?>
<formControlPr xmlns="http://schemas.microsoft.com/office/spreadsheetml/2009/9/main" objectType="CheckBox" fmlaLink="P32" lockText="1" noThreeD="1"/>
</file>

<file path=xl/ctrlProps/ctrlProp110.xml><?xml version="1.0" encoding="utf-8"?>
<formControlPr xmlns="http://schemas.microsoft.com/office/spreadsheetml/2009/9/main" objectType="CheckBox" fmlaLink="P25" lockText="1" noThreeD="1"/>
</file>

<file path=xl/ctrlProps/ctrlProp111.xml><?xml version="1.0" encoding="utf-8"?>
<formControlPr xmlns="http://schemas.microsoft.com/office/spreadsheetml/2009/9/main" objectType="CheckBox" fmlaLink="P26" lockText="1" noThreeD="1"/>
</file>

<file path=xl/ctrlProps/ctrlProp112.xml><?xml version="1.0" encoding="utf-8"?>
<formControlPr xmlns="http://schemas.microsoft.com/office/spreadsheetml/2009/9/main" objectType="CheckBox" fmlaLink="P27" lockText="1" noThreeD="1"/>
</file>

<file path=xl/ctrlProps/ctrlProp113.xml><?xml version="1.0" encoding="utf-8"?>
<formControlPr xmlns="http://schemas.microsoft.com/office/spreadsheetml/2009/9/main" objectType="CheckBox" fmlaLink="P28" lockText="1" noThreeD="1"/>
</file>

<file path=xl/ctrlProps/ctrlProp114.xml><?xml version="1.0" encoding="utf-8"?>
<formControlPr xmlns="http://schemas.microsoft.com/office/spreadsheetml/2009/9/main" objectType="CheckBox" fmlaLink="P29" lockText="1" noThreeD="1"/>
</file>

<file path=xl/ctrlProps/ctrlProp115.xml><?xml version="1.0" encoding="utf-8"?>
<formControlPr xmlns="http://schemas.microsoft.com/office/spreadsheetml/2009/9/main" objectType="CheckBox" fmlaLink="P30" lockText="1" noThreeD="1"/>
</file>

<file path=xl/ctrlProps/ctrlProp116.xml><?xml version="1.0" encoding="utf-8"?>
<formControlPr xmlns="http://schemas.microsoft.com/office/spreadsheetml/2009/9/main" objectType="CheckBox" fmlaLink="P31" lockText="1" noThreeD="1"/>
</file>

<file path=xl/ctrlProps/ctrlProp117.xml><?xml version="1.0" encoding="utf-8"?>
<formControlPr xmlns="http://schemas.microsoft.com/office/spreadsheetml/2009/9/main" objectType="CheckBox" fmlaLink="P32" lockText="1" noThreeD="1"/>
</file>

<file path=xl/ctrlProps/ctrlProp118.xml><?xml version="1.0" encoding="utf-8"?>
<formControlPr xmlns="http://schemas.microsoft.com/office/spreadsheetml/2009/9/main" objectType="CheckBox" fmlaLink="P33" lockText="1" noThreeD="1"/>
</file>

<file path=xl/ctrlProps/ctrlProp119.xml><?xml version="1.0" encoding="utf-8"?>
<formControlPr xmlns="http://schemas.microsoft.com/office/spreadsheetml/2009/9/main" objectType="CheckBox" fmlaLink="P34" lockText="1" noThreeD="1"/>
</file>

<file path=xl/ctrlProps/ctrlProp12.xml><?xml version="1.0" encoding="utf-8"?>
<formControlPr xmlns="http://schemas.microsoft.com/office/spreadsheetml/2009/9/main" objectType="CheckBox" fmlaLink="P33" lockText="1" noThreeD="1"/>
</file>

<file path=xl/ctrlProps/ctrlProp120.xml><?xml version="1.0" encoding="utf-8"?>
<formControlPr xmlns="http://schemas.microsoft.com/office/spreadsheetml/2009/9/main" objectType="CheckBox" checked="Checked" fmlaLink="P37" lockText="1" noThreeD="1"/>
</file>

<file path=xl/ctrlProps/ctrlProp121.xml><?xml version="1.0" encoding="utf-8"?>
<formControlPr xmlns="http://schemas.microsoft.com/office/spreadsheetml/2009/9/main" objectType="CheckBox" checked="Checked" fmlaLink="P38" lockText="1" noThreeD="1"/>
</file>

<file path=xl/ctrlProps/ctrlProp122.xml><?xml version="1.0" encoding="utf-8"?>
<formControlPr xmlns="http://schemas.microsoft.com/office/spreadsheetml/2009/9/main" objectType="CheckBox" checked="Checked" fmlaLink="P39" lockText="1" noThreeD="1"/>
</file>

<file path=xl/ctrlProps/ctrlProp123.xml><?xml version="1.0" encoding="utf-8"?>
<formControlPr xmlns="http://schemas.microsoft.com/office/spreadsheetml/2009/9/main" objectType="CheckBox" checked="Checked" fmlaLink="P40" lockText="1" noThreeD="1"/>
</file>

<file path=xl/ctrlProps/ctrlProp124.xml><?xml version="1.0" encoding="utf-8"?>
<formControlPr xmlns="http://schemas.microsoft.com/office/spreadsheetml/2009/9/main" objectType="CheckBox" fmlaLink="P41" lockText="1" noThreeD="1"/>
</file>

<file path=xl/ctrlProps/ctrlProp125.xml><?xml version="1.0" encoding="utf-8"?>
<formControlPr xmlns="http://schemas.microsoft.com/office/spreadsheetml/2009/9/main" objectType="CheckBox" fmlaLink="Q37" lockText="1" noThreeD="1"/>
</file>

<file path=xl/ctrlProps/ctrlProp126.xml><?xml version="1.0" encoding="utf-8"?>
<formControlPr xmlns="http://schemas.microsoft.com/office/spreadsheetml/2009/9/main" objectType="CheckBox" fmlaLink="Q38" lockText="1" noThreeD="1"/>
</file>

<file path=xl/ctrlProps/ctrlProp127.xml><?xml version="1.0" encoding="utf-8"?>
<formControlPr xmlns="http://schemas.microsoft.com/office/spreadsheetml/2009/9/main" objectType="CheckBox" fmlaLink="Q39" lockText="1" noThreeD="1"/>
</file>

<file path=xl/ctrlProps/ctrlProp128.xml><?xml version="1.0" encoding="utf-8"?>
<formControlPr xmlns="http://schemas.microsoft.com/office/spreadsheetml/2009/9/main" objectType="CheckBox" fmlaLink="Q40" lockText="1" noThreeD="1"/>
</file>

<file path=xl/ctrlProps/ctrlProp129.xml><?xml version="1.0" encoding="utf-8"?>
<formControlPr xmlns="http://schemas.microsoft.com/office/spreadsheetml/2009/9/main" objectType="CheckBox" checked="Checked" fmlaLink="Q41" lockText="1" noThreeD="1"/>
</file>

<file path=xl/ctrlProps/ctrlProp13.xml><?xml version="1.0" encoding="utf-8"?>
<formControlPr xmlns="http://schemas.microsoft.com/office/spreadsheetml/2009/9/main" objectType="CheckBox" fmlaLink="P34" lockText="1" noThreeD="1"/>
</file>

<file path=xl/ctrlProps/ctrlProp130.xml><?xml version="1.0" encoding="utf-8"?>
<formControlPr xmlns="http://schemas.microsoft.com/office/spreadsheetml/2009/9/main" objectType="CheckBox" checked="Checked" fmlaLink="P45" lockText="1" noThreeD="1"/>
</file>

<file path=xl/ctrlProps/ctrlProp131.xml><?xml version="1.0" encoding="utf-8"?>
<formControlPr xmlns="http://schemas.microsoft.com/office/spreadsheetml/2009/9/main" objectType="CheckBox" fmlaLink="P46" lockText="1" noThreeD="1"/>
</file>

<file path=xl/ctrlProps/ctrlProp132.xml><?xml version="1.0" encoding="utf-8"?>
<formControlPr xmlns="http://schemas.microsoft.com/office/spreadsheetml/2009/9/main" objectType="CheckBox" checked="Checked" fmlaLink="P53" lockText="1" noThreeD="1"/>
</file>

<file path=xl/ctrlProps/ctrlProp133.xml><?xml version="1.0" encoding="utf-8"?>
<formControlPr xmlns="http://schemas.microsoft.com/office/spreadsheetml/2009/9/main" objectType="CheckBox" fmlaLink="Q53" lockText="1" noThreeD="1"/>
</file>

<file path=xl/ctrlProps/ctrlProp134.xml><?xml version="1.0" encoding="utf-8"?>
<formControlPr xmlns="http://schemas.microsoft.com/office/spreadsheetml/2009/9/main" objectType="CheckBox" checked="Checked" fmlaLink="P55" lockText="1" noThreeD="1"/>
</file>

<file path=xl/ctrlProps/ctrlProp135.xml><?xml version="1.0" encoding="utf-8"?>
<formControlPr xmlns="http://schemas.microsoft.com/office/spreadsheetml/2009/9/main" objectType="CheckBox" fmlaLink="P58" lockText="1" noThreeD="1"/>
</file>

<file path=xl/ctrlProps/ctrlProp136.xml><?xml version="1.0" encoding="utf-8"?>
<formControlPr xmlns="http://schemas.microsoft.com/office/spreadsheetml/2009/9/main" objectType="CheckBox" fmlaLink="P61" lockText="1" noThreeD="1"/>
</file>

<file path=xl/ctrlProps/ctrlProp137.xml><?xml version="1.0" encoding="utf-8"?>
<formControlPr xmlns="http://schemas.microsoft.com/office/spreadsheetml/2009/9/main" objectType="CheckBox" fmlaLink="P64" lockText="1" noThreeD="1"/>
</file>

<file path=xl/ctrlProps/ctrlProp138.xml><?xml version="1.0" encoding="utf-8"?>
<formControlPr xmlns="http://schemas.microsoft.com/office/spreadsheetml/2009/9/main" objectType="CheckBox" fmlaLink="P66" lockText="1" noThreeD="1"/>
</file>

<file path=xl/ctrlProps/ctrlProp139.xml><?xml version="1.0" encoding="utf-8"?>
<formControlPr xmlns="http://schemas.microsoft.com/office/spreadsheetml/2009/9/main" objectType="CheckBox" checked="Checked" fmlaLink="P69" lockText="1" noThreeD="1"/>
</file>

<file path=xl/ctrlProps/ctrlProp14.xml><?xml version="1.0" encoding="utf-8"?>
<formControlPr xmlns="http://schemas.microsoft.com/office/spreadsheetml/2009/9/main" objectType="CheckBox" fmlaLink="P37" lockText="1" noThreeD="1"/>
</file>

<file path=xl/ctrlProps/ctrlProp140.xml><?xml version="1.0" encoding="utf-8"?>
<formControlPr xmlns="http://schemas.microsoft.com/office/spreadsheetml/2009/9/main" objectType="CheckBox" fmlaLink="P71" lockText="1" noThreeD="1"/>
</file>

<file path=xl/ctrlProps/ctrlProp141.xml><?xml version="1.0" encoding="utf-8"?>
<formControlPr xmlns="http://schemas.microsoft.com/office/spreadsheetml/2009/9/main" objectType="CheckBox" checked="Checked" fmlaLink="P281" lockText="1" noThreeD="1"/>
</file>

<file path=xl/ctrlProps/ctrlProp142.xml><?xml version="1.0" encoding="utf-8"?>
<formControlPr xmlns="http://schemas.microsoft.com/office/spreadsheetml/2009/9/main" objectType="CheckBox" checked="Checked" fmlaLink="P282" lockText="1" noThreeD="1"/>
</file>

<file path=xl/ctrlProps/ctrlProp143.xml><?xml version="1.0" encoding="utf-8"?>
<formControlPr xmlns="http://schemas.microsoft.com/office/spreadsheetml/2009/9/main" objectType="CheckBox" checked="Checked" fmlaLink="P283" lockText="1" noThreeD="1"/>
</file>

<file path=xl/ctrlProps/ctrlProp144.xml><?xml version="1.0" encoding="utf-8"?>
<formControlPr xmlns="http://schemas.microsoft.com/office/spreadsheetml/2009/9/main" objectType="CheckBox" checked="Checked" fmlaLink="P284" lockText="1" noThreeD="1"/>
</file>

<file path=xl/ctrlProps/ctrlProp145.xml><?xml version="1.0" encoding="utf-8"?>
<formControlPr xmlns="http://schemas.microsoft.com/office/spreadsheetml/2009/9/main" objectType="CheckBox" checked="Checked" fmlaLink="P76" lockText="1" noThreeD="1"/>
</file>

<file path=xl/ctrlProps/ctrlProp146.xml><?xml version="1.0" encoding="utf-8"?>
<formControlPr xmlns="http://schemas.microsoft.com/office/spreadsheetml/2009/9/main" objectType="CheckBox" fmlaLink="Q76" lockText="1" noThreeD="1"/>
</file>

<file path=xl/ctrlProps/ctrlProp147.xml><?xml version="1.0" encoding="utf-8"?>
<formControlPr xmlns="http://schemas.microsoft.com/office/spreadsheetml/2009/9/main" objectType="CheckBox" fmlaLink="P78" lockText="1" noThreeD="1"/>
</file>

<file path=xl/ctrlProps/ctrlProp148.xml><?xml version="1.0" encoding="utf-8"?>
<formControlPr xmlns="http://schemas.microsoft.com/office/spreadsheetml/2009/9/main" objectType="CheckBox" checked="Checked" fmlaLink="P81" lockText="1" noThreeD="1"/>
</file>

<file path=xl/ctrlProps/ctrlProp149.xml><?xml version="1.0" encoding="utf-8"?>
<formControlPr xmlns="http://schemas.microsoft.com/office/spreadsheetml/2009/9/main" objectType="CheckBox" fmlaLink="P84" lockText="1" noThreeD="1"/>
</file>

<file path=xl/ctrlProps/ctrlProp15.xml><?xml version="1.0" encoding="utf-8"?>
<formControlPr xmlns="http://schemas.microsoft.com/office/spreadsheetml/2009/9/main" objectType="CheckBox" fmlaLink="P38" lockText="1" noThreeD="1"/>
</file>

<file path=xl/ctrlProps/ctrlProp150.xml><?xml version="1.0" encoding="utf-8"?>
<formControlPr xmlns="http://schemas.microsoft.com/office/spreadsheetml/2009/9/main" objectType="CheckBox" checked="Checked" fmlaLink="P87" lockText="1" noThreeD="1"/>
</file>

<file path=xl/ctrlProps/ctrlProp151.xml><?xml version="1.0" encoding="utf-8"?>
<formControlPr xmlns="http://schemas.microsoft.com/office/spreadsheetml/2009/9/main" objectType="CheckBox" fmlaLink="P89" lockText="1" noThreeD="1"/>
</file>

<file path=xl/ctrlProps/ctrlProp152.xml><?xml version="1.0" encoding="utf-8"?>
<formControlPr xmlns="http://schemas.microsoft.com/office/spreadsheetml/2009/9/main" objectType="CheckBox" fmlaLink="P92" lockText="1" noThreeD="1"/>
</file>

<file path=xl/ctrlProps/ctrlProp153.xml><?xml version="1.0" encoding="utf-8"?>
<formControlPr xmlns="http://schemas.microsoft.com/office/spreadsheetml/2009/9/main" objectType="CheckBox" fmlaLink="P94" lockText="1" noThreeD="1"/>
</file>

<file path=xl/ctrlProps/ctrlProp154.xml><?xml version="1.0" encoding="utf-8"?>
<formControlPr xmlns="http://schemas.microsoft.com/office/spreadsheetml/2009/9/main" objectType="CheckBox" checked="Checked" fmlaLink="P99" lockText="1" noThreeD="1"/>
</file>

<file path=xl/ctrlProps/ctrlProp155.xml><?xml version="1.0" encoding="utf-8"?>
<formControlPr xmlns="http://schemas.microsoft.com/office/spreadsheetml/2009/9/main" objectType="CheckBox" fmlaLink="Q99" lockText="1" noThreeD="1"/>
</file>

<file path=xl/ctrlProps/ctrlProp156.xml><?xml version="1.0" encoding="utf-8"?>
<formControlPr xmlns="http://schemas.microsoft.com/office/spreadsheetml/2009/9/main" objectType="CheckBox" fmlaLink="P101" lockText="1" noThreeD="1"/>
</file>

<file path=xl/ctrlProps/ctrlProp157.xml><?xml version="1.0" encoding="utf-8"?>
<formControlPr xmlns="http://schemas.microsoft.com/office/spreadsheetml/2009/9/main" objectType="CheckBox" fmlaLink="P104" lockText="1" noThreeD="1"/>
</file>

<file path=xl/ctrlProps/ctrlProp158.xml><?xml version="1.0" encoding="utf-8"?>
<formControlPr xmlns="http://schemas.microsoft.com/office/spreadsheetml/2009/9/main" objectType="CheckBox" checked="Checked" fmlaLink="P107" lockText="1" noThreeD="1"/>
</file>

<file path=xl/ctrlProps/ctrlProp159.xml><?xml version="1.0" encoding="utf-8"?>
<formControlPr xmlns="http://schemas.microsoft.com/office/spreadsheetml/2009/9/main" objectType="CheckBox" fmlaLink="P110" lockText="1" noThreeD="1"/>
</file>

<file path=xl/ctrlProps/ctrlProp16.xml><?xml version="1.0" encoding="utf-8"?>
<formControlPr xmlns="http://schemas.microsoft.com/office/spreadsheetml/2009/9/main" objectType="CheckBox" fmlaLink="P39" lockText="1" noThreeD="1"/>
</file>

<file path=xl/ctrlProps/ctrlProp160.xml><?xml version="1.0" encoding="utf-8"?>
<formControlPr xmlns="http://schemas.microsoft.com/office/spreadsheetml/2009/9/main" objectType="CheckBox" fmlaLink="P112" lockText="1" noThreeD="1"/>
</file>

<file path=xl/ctrlProps/ctrlProp161.xml><?xml version="1.0" encoding="utf-8"?>
<formControlPr xmlns="http://schemas.microsoft.com/office/spreadsheetml/2009/9/main" objectType="CheckBox" fmlaLink="P115" lockText="1" noThreeD="1"/>
</file>

<file path=xl/ctrlProps/ctrlProp162.xml><?xml version="1.0" encoding="utf-8"?>
<formControlPr xmlns="http://schemas.microsoft.com/office/spreadsheetml/2009/9/main" objectType="CheckBox" checked="Checked" fmlaLink="P117" lockText="1" noThreeD="1"/>
</file>

<file path=xl/ctrlProps/ctrlProp163.xml><?xml version="1.0" encoding="utf-8"?>
<formControlPr xmlns="http://schemas.microsoft.com/office/spreadsheetml/2009/9/main" objectType="CheckBox" checked="Checked" fmlaLink="P145" lockText="1" noThreeD="1"/>
</file>

<file path=xl/ctrlProps/ctrlProp164.xml><?xml version="1.0" encoding="utf-8"?>
<formControlPr xmlns="http://schemas.microsoft.com/office/spreadsheetml/2009/9/main" objectType="CheckBox" fmlaLink="Q145" lockText="1" noThreeD="1"/>
</file>

<file path=xl/ctrlProps/ctrlProp165.xml><?xml version="1.0" encoding="utf-8"?>
<formControlPr xmlns="http://schemas.microsoft.com/office/spreadsheetml/2009/9/main" objectType="CheckBox" checked="Checked" fmlaLink="P147" lockText="1" noThreeD="1"/>
</file>

<file path=xl/ctrlProps/ctrlProp166.xml><?xml version="1.0" encoding="utf-8"?>
<formControlPr xmlns="http://schemas.microsoft.com/office/spreadsheetml/2009/9/main" objectType="CheckBox" fmlaLink="P150" lockText="1" noThreeD="1"/>
</file>

<file path=xl/ctrlProps/ctrlProp167.xml><?xml version="1.0" encoding="utf-8"?>
<formControlPr xmlns="http://schemas.microsoft.com/office/spreadsheetml/2009/9/main" objectType="CheckBox" checked="Checked" fmlaLink="P153" lockText="1" noThreeD="1"/>
</file>

<file path=xl/ctrlProps/ctrlProp168.xml><?xml version="1.0" encoding="utf-8"?>
<formControlPr xmlns="http://schemas.microsoft.com/office/spreadsheetml/2009/9/main" objectType="CheckBox" fmlaLink="P156" lockText="1" noThreeD="1"/>
</file>

<file path=xl/ctrlProps/ctrlProp169.xml><?xml version="1.0" encoding="utf-8"?>
<formControlPr xmlns="http://schemas.microsoft.com/office/spreadsheetml/2009/9/main" objectType="CheckBox" fmlaLink="P158" lockText="1" noThreeD="1"/>
</file>

<file path=xl/ctrlProps/ctrlProp17.xml><?xml version="1.0" encoding="utf-8"?>
<formControlPr xmlns="http://schemas.microsoft.com/office/spreadsheetml/2009/9/main" objectType="CheckBox" fmlaLink="P40" lockText="1" noThreeD="1"/>
</file>

<file path=xl/ctrlProps/ctrlProp170.xml><?xml version="1.0" encoding="utf-8"?>
<formControlPr xmlns="http://schemas.microsoft.com/office/spreadsheetml/2009/9/main" objectType="CheckBox" fmlaLink="P161" lockText="1" noThreeD="1"/>
</file>

<file path=xl/ctrlProps/ctrlProp171.xml><?xml version="1.0" encoding="utf-8"?>
<formControlPr xmlns="http://schemas.microsoft.com/office/spreadsheetml/2009/9/main" objectType="CheckBox" fmlaLink="P163" lockText="1" noThreeD="1"/>
</file>

<file path=xl/ctrlProps/ctrlProp172.xml><?xml version="1.0" encoding="utf-8"?>
<formControlPr xmlns="http://schemas.microsoft.com/office/spreadsheetml/2009/9/main" objectType="CheckBox" checked="Checked" fmlaLink="P122" lockText="1" noThreeD="1"/>
</file>

<file path=xl/ctrlProps/ctrlProp173.xml><?xml version="1.0" encoding="utf-8"?>
<formControlPr xmlns="http://schemas.microsoft.com/office/spreadsheetml/2009/9/main" objectType="CheckBox" fmlaLink="Q122" lockText="1" noThreeD="1"/>
</file>

<file path=xl/ctrlProps/ctrlProp174.xml><?xml version="1.0" encoding="utf-8"?>
<formControlPr xmlns="http://schemas.microsoft.com/office/spreadsheetml/2009/9/main" objectType="CheckBox" fmlaLink="P124" lockText="1" noThreeD="1"/>
</file>

<file path=xl/ctrlProps/ctrlProp175.xml><?xml version="1.0" encoding="utf-8"?>
<formControlPr xmlns="http://schemas.microsoft.com/office/spreadsheetml/2009/9/main" objectType="CheckBox" fmlaLink="P127" lockText="1" noThreeD="1"/>
</file>

<file path=xl/ctrlProps/ctrlProp176.xml><?xml version="1.0" encoding="utf-8"?>
<formControlPr xmlns="http://schemas.microsoft.com/office/spreadsheetml/2009/9/main" objectType="CheckBox" fmlaLink="P130" lockText="1" noThreeD="1"/>
</file>

<file path=xl/ctrlProps/ctrlProp177.xml><?xml version="1.0" encoding="utf-8"?>
<formControlPr xmlns="http://schemas.microsoft.com/office/spreadsheetml/2009/9/main" objectType="CheckBox" fmlaLink="P133" lockText="1" noThreeD="1"/>
</file>

<file path=xl/ctrlProps/ctrlProp178.xml><?xml version="1.0" encoding="utf-8"?>
<formControlPr xmlns="http://schemas.microsoft.com/office/spreadsheetml/2009/9/main" objectType="CheckBox" checked="Checked" fmlaLink="P135" lockText="1" noThreeD="1"/>
</file>

<file path=xl/ctrlProps/ctrlProp179.xml><?xml version="1.0" encoding="utf-8"?>
<formControlPr xmlns="http://schemas.microsoft.com/office/spreadsheetml/2009/9/main" objectType="CheckBox" fmlaLink="P138" lockText="1" noThreeD="1"/>
</file>

<file path=xl/ctrlProps/ctrlProp18.xml><?xml version="1.0" encoding="utf-8"?>
<formControlPr xmlns="http://schemas.microsoft.com/office/spreadsheetml/2009/9/main" objectType="CheckBox" fmlaLink="P41" lockText="1" noThreeD="1"/>
</file>

<file path=xl/ctrlProps/ctrlProp180.xml><?xml version="1.0" encoding="utf-8"?>
<formControlPr xmlns="http://schemas.microsoft.com/office/spreadsheetml/2009/9/main" objectType="CheckBox" fmlaLink="P140" lockText="1" noThreeD="1"/>
</file>

<file path=xl/ctrlProps/ctrlProp181.xml><?xml version="1.0" encoding="utf-8"?>
<formControlPr xmlns="http://schemas.microsoft.com/office/spreadsheetml/2009/9/main" objectType="CheckBox" fmlaLink="P168" lockText="1" noThreeD="1"/>
</file>

<file path=xl/ctrlProps/ctrlProp182.xml><?xml version="1.0" encoding="utf-8"?>
<formControlPr xmlns="http://schemas.microsoft.com/office/spreadsheetml/2009/9/main" objectType="CheckBox" checked="Checked" fmlaLink="Q168" lockText="1" noThreeD="1"/>
</file>

<file path=xl/ctrlProps/ctrlProp183.xml><?xml version="1.0" encoding="utf-8"?>
<formControlPr xmlns="http://schemas.microsoft.com/office/spreadsheetml/2009/9/main" objectType="CheckBox" fmlaLink="P170" lockText="1" noThreeD="1"/>
</file>

<file path=xl/ctrlProps/ctrlProp184.xml><?xml version="1.0" encoding="utf-8"?>
<formControlPr xmlns="http://schemas.microsoft.com/office/spreadsheetml/2009/9/main" objectType="CheckBox" fmlaLink="P173" lockText="1" noThreeD="1"/>
</file>

<file path=xl/ctrlProps/ctrlProp185.xml><?xml version="1.0" encoding="utf-8"?>
<formControlPr xmlns="http://schemas.microsoft.com/office/spreadsheetml/2009/9/main" objectType="CheckBox" fmlaLink="P176" lockText="1" noThreeD="1"/>
</file>

<file path=xl/ctrlProps/ctrlProp186.xml><?xml version="1.0" encoding="utf-8"?>
<formControlPr xmlns="http://schemas.microsoft.com/office/spreadsheetml/2009/9/main" objectType="CheckBox" fmlaLink="P179" lockText="1" noThreeD="1"/>
</file>

<file path=xl/ctrlProps/ctrlProp187.xml><?xml version="1.0" encoding="utf-8"?>
<formControlPr xmlns="http://schemas.microsoft.com/office/spreadsheetml/2009/9/main" objectType="CheckBox" fmlaLink="P181" lockText="1" noThreeD="1"/>
</file>

<file path=xl/ctrlProps/ctrlProp188.xml><?xml version="1.0" encoding="utf-8"?>
<formControlPr xmlns="http://schemas.microsoft.com/office/spreadsheetml/2009/9/main" objectType="CheckBox" fmlaLink="P184" lockText="1" noThreeD="1"/>
</file>

<file path=xl/ctrlProps/ctrlProp189.xml><?xml version="1.0" encoding="utf-8"?>
<formControlPr xmlns="http://schemas.microsoft.com/office/spreadsheetml/2009/9/main" objectType="CheckBox" fmlaLink="P186" lockText="1" noThreeD="1"/>
</file>

<file path=xl/ctrlProps/ctrlProp19.xml><?xml version="1.0" encoding="utf-8"?>
<formControlPr xmlns="http://schemas.microsoft.com/office/spreadsheetml/2009/9/main" objectType="CheckBox" fmlaLink="Q37" lockText="1" noThreeD="1"/>
</file>

<file path=xl/ctrlProps/ctrlProp190.xml><?xml version="1.0" encoding="utf-8"?>
<formControlPr xmlns="http://schemas.microsoft.com/office/spreadsheetml/2009/9/main" objectType="CheckBox" checked="Checked" fmlaLink="P191" lockText="1" noThreeD="1"/>
</file>

<file path=xl/ctrlProps/ctrlProp191.xml><?xml version="1.0" encoding="utf-8"?>
<formControlPr xmlns="http://schemas.microsoft.com/office/spreadsheetml/2009/9/main" objectType="CheckBox" fmlaLink="Q191" lockText="1" noThreeD="1"/>
</file>

<file path=xl/ctrlProps/ctrlProp192.xml><?xml version="1.0" encoding="utf-8"?>
<formControlPr xmlns="http://schemas.microsoft.com/office/spreadsheetml/2009/9/main" objectType="CheckBox" fmlaLink="P194" lockText="1" noThreeD="1"/>
</file>

<file path=xl/ctrlProps/ctrlProp193.xml><?xml version="1.0" encoding="utf-8"?>
<formControlPr xmlns="http://schemas.microsoft.com/office/spreadsheetml/2009/9/main" objectType="CheckBox" fmlaLink="P197" lockText="1" noThreeD="1"/>
</file>

<file path=xl/ctrlProps/ctrlProp194.xml><?xml version="1.0" encoding="utf-8"?>
<formControlPr xmlns="http://schemas.microsoft.com/office/spreadsheetml/2009/9/main" objectType="CheckBox" fmlaLink="P200" lockText="1" noThreeD="1"/>
</file>

<file path=xl/ctrlProps/ctrlProp195.xml><?xml version="1.0" encoding="utf-8"?>
<formControlPr xmlns="http://schemas.microsoft.com/office/spreadsheetml/2009/9/main" objectType="CheckBox" fmlaLink="P203" lockText="1" noThreeD="1"/>
</file>

<file path=xl/ctrlProps/ctrlProp196.xml><?xml version="1.0" encoding="utf-8"?>
<formControlPr xmlns="http://schemas.microsoft.com/office/spreadsheetml/2009/9/main" objectType="CheckBox" fmlaLink="P205" lockText="1" noThreeD="1"/>
</file>

<file path=xl/ctrlProps/ctrlProp197.xml><?xml version="1.0" encoding="utf-8"?>
<formControlPr xmlns="http://schemas.microsoft.com/office/spreadsheetml/2009/9/main" objectType="CheckBox" fmlaLink="P208" lockText="1" noThreeD="1"/>
</file>

<file path=xl/ctrlProps/ctrlProp198.xml><?xml version="1.0" encoding="utf-8"?>
<formControlPr xmlns="http://schemas.microsoft.com/office/spreadsheetml/2009/9/main" objectType="CheckBox" fmlaLink="P210" lockText="1" noThreeD="1"/>
</file>

<file path=xl/ctrlProps/ctrlProp199.xml><?xml version="1.0" encoding="utf-8"?>
<formControlPr xmlns="http://schemas.microsoft.com/office/spreadsheetml/2009/9/main" objectType="CheckBox" checked="Checked" fmlaLink="P215" lockText="1" noThreeD="1"/>
</file>

<file path=xl/ctrlProps/ctrlProp2.xml><?xml version="1.0" encoding="utf-8"?>
<formControlPr xmlns="http://schemas.microsoft.com/office/spreadsheetml/2009/9/main" objectType="CheckBox" fmlaLink="P23" lockText="1" noThreeD="1"/>
</file>

<file path=xl/ctrlProps/ctrlProp20.xml><?xml version="1.0" encoding="utf-8"?>
<formControlPr xmlns="http://schemas.microsoft.com/office/spreadsheetml/2009/9/main" objectType="CheckBox" fmlaLink="Q38" lockText="1" noThreeD="1"/>
</file>

<file path=xl/ctrlProps/ctrlProp200.xml><?xml version="1.0" encoding="utf-8"?>
<formControlPr xmlns="http://schemas.microsoft.com/office/spreadsheetml/2009/9/main" objectType="CheckBox" fmlaLink="Q215" lockText="1" noThreeD="1"/>
</file>

<file path=xl/ctrlProps/ctrlProp201.xml><?xml version="1.0" encoding="utf-8"?>
<formControlPr xmlns="http://schemas.microsoft.com/office/spreadsheetml/2009/9/main" objectType="CheckBox" fmlaLink="P217" lockText="1" noThreeD="1"/>
</file>

<file path=xl/ctrlProps/ctrlProp202.xml><?xml version="1.0" encoding="utf-8"?>
<formControlPr xmlns="http://schemas.microsoft.com/office/spreadsheetml/2009/9/main" objectType="CheckBox" checked="Checked" fmlaLink="P220" lockText="1" noThreeD="1"/>
</file>

<file path=xl/ctrlProps/ctrlProp203.xml><?xml version="1.0" encoding="utf-8"?>
<formControlPr xmlns="http://schemas.microsoft.com/office/spreadsheetml/2009/9/main" objectType="CheckBox" fmlaLink="P223" lockText="1" noThreeD="1"/>
</file>

<file path=xl/ctrlProps/ctrlProp204.xml><?xml version="1.0" encoding="utf-8"?>
<formControlPr xmlns="http://schemas.microsoft.com/office/spreadsheetml/2009/9/main" objectType="CheckBox" fmlaLink="P226" lockText="1" noThreeD="1"/>
</file>

<file path=xl/ctrlProps/ctrlProp205.xml><?xml version="1.0" encoding="utf-8"?>
<formControlPr xmlns="http://schemas.microsoft.com/office/spreadsheetml/2009/9/main" objectType="CheckBox" fmlaLink="P228" lockText="1" noThreeD="1"/>
</file>

<file path=xl/ctrlProps/ctrlProp206.xml><?xml version="1.0" encoding="utf-8"?>
<formControlPr xmlns="http://schemas.microsoft.com/office/spreadsheetml/2009/9/main" objectType="CheckBox" fmlaLink="P233" lockText="1" noThreeD="1"/>
</file>

<file path=xl/ctrlProps/ctrlProp207.xml><?xml version="1.0" encoding="utf-8"?>
<formControlPr xmlns="http://schemas.microsoft.com/office/spreadsheetml/2009/9/main" objectType="CheckBox" checked="Checked" fmlaLink="Q233" lockText="1" noThreeD="1"/>
</file>

<file path=xl/ctrlProps/ctrlProp208.xml><?xml version="1.0" encoding="utf-8"?>
<formControlPr xmlns="http://schemas.microsoft.com/office/spreadsheetml/2009/9/main" objectType="CheckBox" fmlaLink="P235" lockText="1" noThreeD="1"/>
</file>

<file path=xl/ctrlProps/ctrlProp209.xml><?xml version="1.0" encoding="utf-8"?>
<formControlPr xmlns="http://schemas.microsoft.com/office/spreadsheetml/2009/9/main" objectType="CheckBox" fmlaLink="P238" lockText="1" noThreeD="1"/>
</file>

<file path=xl/ctrlProps/ctrlProp21.xml><?xml version="1.0" encoding="utf-8"?>
<formControlPr xmlns="http://schemas.microsoft.com/office/spreadsheetml/2009/9/main" objectType="CheckBox" fmlaLink="Q39" lockText="1" noThreeD="1"/>
</file>

<file path=xl/ctrlProps/ctrlProp210.xml><?xml version="1.0" encoding="utf-8"?>
<formControlPr xmlns="http://schemas.microsoft.com/office/spreadsheetml/2009/9/main" objectType="CheckBox" fmlaLink="P241" lockText="1" noThreeD="1"/>
</file>

<file path=xl/ctrlProps/ctrlProp211.xml><?xml version="1.0" encoding="utf-8"?>
<formControlPr xmlns="http://schemas.microsoft.com/office/spreadsheetml/2009/9/main" objectType="CheckBox" fmlaLink="P244" lockText="1" noThreeD="1"/>
</file>

<file path=xl/ctrlProps/ctrlProp212.xml><?xml version="1.0" encoding="utf-8"?>
<formControlPr xmlns="http://schemas.microsoft.com/office/spreadsheetml/2009/9/main" objectType="CheckBox" fmlaLink="P246" lockText="1" noThreeD="1"/>
</file>

<file path=xl/ctrlProps/ctrlProp22.xml><?xml version="1.0" encoding="utf-8"?>
<formControlPr xmlns="http://schemas.microsoft.com/office/spreadsheetml/2009/9/main" objectType="CheckBox" fmlaLink="Q40" lockText="1" noThreeD="1"/>
</file>

<file path=xl/ctrlProps/ctrlProp23.xml><?xml version="1.0" encoding="utf-8"?>
<formControlPr xmlns="http://schemas.microsoft.com/office/spreadsheetml/2009/9/main" objectType="CheckBox" fmlaLink="Q41" lockText="1" noThreeD="1"/>
</file>

<file path=xl/ctrlProps/ctrlProp24.xml><?xml version="1.0" encoding="utf-8"?>
<formControlPr xmlns="http://schemas.microsoft.com/office/spreadsheetml/2009/9/main" objectType="CheckBox" fmlaLink="P45" lockText="1" noThreeD="1"/>
</file>

<file path=xl/ctrlProps/ctrlProp25.xml><?xml version="1.0" encoding="utf-8"?>
<formControlPr xmlns="http://schemas.microsoft.com/office/spreadsheetml/2009/9/main" objectType="CheckBox" fmlaLink="P46" lockText="1" noThreeD="1"/>
</file>

<file path=xl/ctrlProps/ctrlProp26.xml><?xml version="1.0" encoding="utf-8"?>
<formControlPr xmlns="http://schemas.microsoft.com/office/spreadsheetml/2009/9/main" objectType="CheckBox" fmlaLink="P53" lockText="1" noThreeD="1"/>
</file>

<file path=xl/ctrlProps/ctrlProp27.xml><?xml version="1.0" encoding="utf-8"?>
<formControlPr xmlns="http://schemas.microsoft.com/office/spreadsheetml/2009/9/main" objectType="CheckBox" fmlaLink="Q53" lockText="1" noThreeD="1"/>
</file>

<file path=xl/ctrlProps/ctrlProp28.xml><?xml version="1.0" encoding="utf-8"?>
<formControlPr xmlns="http://schemas.microsoft.com/office/spreadsheetml/2009/9/main" objectType="CheckBox" fmlaLink="P55" lockText="1" noThreeD="1"/>
</file>

<file path=xl/ctrlProps/ctrlProp29.xml><?xml version="1.0" encoding="utf-8"?>
<formControlPr xmlns="http://schemas.microsoft.com/office/spreadsheetml/2009/9/main" objectType="CheckBox" fmlaLink="P58" lockText="1" noThreeD="1"/>
</file>

<file path=xl/ctrlProps/ctrlProp3.xml><?xml version="1.0" encoding="utf-8"?>
<formControlPr xmlns="http://schemas.microsoft.com/office/spreadsheetml/2009/9/main" objectType="CheckBox" fmlaLink="P24" lockText="1" noThreeD="1"/>
</file>

<file path=xl/ctrlProps/ctrlProp30.xml><?xml version="1.0" encoding="utf-8"?>
<formControlPr xmlns="http://schemas.microsoft.com/office/spreadsheetml/2009/9/main" objectType="CheckBox" fmlaLink="P61" lockText="1" noThreeD="1"/>
</file>

<file path=xl/ctrlProps/ctrlProp31.xml><?xml version="1.0" encoding="utf-8"?>
<formControlPr xmlns="http://schemas.microsoft.com/office/spreadsheetml/2009/9/main" objectType="CheckBox" fmlaLink="P64" lockText="1" noThreeD="1"/>
</file>

<file path=xl/ctrlProps/ctrlProp32.xml><?xml version="1.0" encoding="utf-8"?>
<formControlPr xmlns="http://schemas.microsoft.com/office/spreadsheetml/2009/9/main" objectType="CheckBox" fmlaLink="P66" lockText="1" noThreeD="1"/>
</file>

<file path=xl/ctrlProps/ctrlProp33.xml><?xml version="1.0" encoding="utf-8"?>
<formControlPr xmlns="http://schemas.microsoft.com/office/spreadsheetml/2009/9/main" objectType="CheckBox" fmlaLink="P69" lockText="1" noThreeD="1"/>
</file>

<file path=xl/ctrlProps/ctrlProp34.xml><?xml version="1.0" encoding="utf-8"?>
<formControlPr xmlns="http://schemas.microsoft.com/office/spreadsheetml/2009/9/main" objectType="CheckBox" fmlaLink="P71" lockText="1" noThreeD="1"/>
</file>

<file path=xl/ctrlProps/ctrlProp35.xml><?xml version="1.0" encoding="utf-8"?>
<formControlPr xmlns="http://schemas.microsoft.com/office/spreadsheetml/2009/9/main" objectType="CheckBox" fmlaLink="P281" lockText="1" noThreeD="1"/>
</file>

<file path=xl/ctrlProps/ctrlProp36.xml><?xml version="1.0" encoding="utf-8"?>
<formControlPr xmlns="http://schemas.microsoft.com/office/spreadsheetml/2009/9/main" objectType="CheckBox" fmlaLink="P282" lockText="1" noThreeD="1"/>
</file>

<file path=xl/ctrlProps/ctrlProp37.xml><?xml version="1.0" encoding="utf-8"?>
<formControlPr xmlns="http://schemas.microsoft.com/office/spreadsheetml/2009/9/main" objectType="CheckBox" fmlaLink="P283" lockText="1" noThreeD="1"/>
</file>

<file path=xl/ctrlProps/ctrlProp38.xml><?xml version="1.0" encoding="utf-8"?>
<formControlPr xmlns="http://schemas.microsoft.com/office/spreadsheetml/2009/9/main" objectType="CheckBox" fmlaLink="P284" lockText="1" noThreeD="1"/>
</file>

<file path=xl/ctrlProps/ctrlProp39.xml><?xml version="1.0" encoding="utf-8"?>
<formControlPr xmlns="http://schemas.microsoft.com/office/spreadsheetml/2009/9/main" objectType="CheckBox" fmlaLink="P76" lockText="1" noThreeD="1"/>
</file>

<file path=xl/ctrlProps/ctrlProp4.xml><?xml version="1.0" encoding="utf-8"?>
<formControlPr xmlns="http://schemas.microsoft.com/office/spreadsheetml/2009/9/main" objectType="CheckBox" fmlaLink="P25" lockText="1" noThreeD="1"/>
</file>

<file path=xl/ctrlProps/ctrlProp40.xml><?xml version="1.0" encoding="utf-8"?>
<formControlPr xmlns="http://schemas.microsoft.com/office/spreadsheetml/2009/9/main" objectType="CheckBox" fmlaLink="Q76" lockText="1" noThreeD="1"/>
</file>

<file path=xl/ctrlProps/ctrlProp41.xml><?xml version="1.0" encoding="utf-8"?>
<formControlPr xmlns="http://schemas.microsoft.com/office/spreadsheetml/2009/9/main" objectType="CheckBox" fmlaLink="P78" lockText="1" noThreeD="1"/>
</file>

<file path=xl/ctrlProps/ctrlProp42.xml><?xml version="1.0" encoding="utf-8"?>
<formControlPr xmlns="http://schemas.microsoft.com/office/spreadsheetml/2009/9/main" objectType="CheckBox" fmlaLink="P81" lockText="1" noThreeD="1"/>
</file>

<file path=xl/ctrlProps/ctrlProp43.xml><?xml version="1.0" encoding="utf-8"?>
<formControlPr xmlns="http://schemas.microsoft.com/office/spreadsheetml/2009/9/main" objectType="CheckBox" fmlaLink="P84" lockText="1" noThreeD="1"/>
</file>

<file path=xl/ctrlProps/ctrlProp44.xml><?xml version="1.0" encoding="utf-8"?>
<formControlPr xmlns="http://schemas.microsoft.com/office/spreadsheetml/2009/9/main" objectType="CheckBox" fmlaLink="P87" lockText="1" noThreeD="1"/>
</file>

<file path=xl/ctrlProps/ctrlProp45.xml><?xml version="1.0" encoding="utf-8"?>
<formControlPr xmlns="http://schemas.microsoft.com/office/spreadsheetml/2009/9/main" objectType="CheckBox" fmlaLink="P89" lockText="1" noThreeD="1"/>
</file>

<file path=xl/ctrlProps/ctrlProp46.xml><?xml version="1.0" encoding="utf-8"?>
<formControlPr xmlns="http://schemas.microsoft.com/office/spreadsheetml/2009/9/main" objectType="CheckBox" fmlaLink="P92" lockText="1" noThreeD="1"/>
</file>

<file path=xl/ctrlProps/ctrlProp47.xml><?xml version="1.0" encoding="utf-8"?>
<formControlPr xmlns="http://schemas.microsoft.com/office/spreadsheetml/2009/9/main" objectType="CheckBox" fmlaLink="P94" lockText="1" noThreeD="1"/>
</file>

<file path=xl/ctrlProps/ctrlProp48.xml><?xml version="1.0" encoding="utf-8"?>
<formControlPr xmlns="http://schemas.microsoft.com/office/spreadsheetml/2009/9/main" objectType="CheckBox" fmlaLink="P99" lockText="1" noThreeD="1"/>
</file>

<file path=xl/ctrlProps/ctrlProp49.xml><?xml version="1.0" encoding="utf-8"?>
<formControlPr xmlns="http://schemas.microsoft.com/office/spreadsheetml/2009/9/main" objectType="CheckBox" fmlaLink="Q99" lockText="1" noThreeD="1"/>
</file>

<file path=xl/ctrlProps/ctrlProp5.xml><?xml version="1.0" encoding="utf-8"?>
<formControlPr xmlns="http://schemas.microsoft.com/office/spreadsheetml/2009/9/main" objectType="CheckBox" fmlaLink="P26" lockText="1" noThreeD="1"/>
</file>

<file path=xl/ctrlProps/ctrlProp50.xml><?xml version="1.0" encoding="utf-8"?>
<formControlPr xmlns="http://schemas.microsoft.com/office/spreadsheetml/2009/9/main" objectType="CheckBox" fmlaLink="P101" lockText="1" noThreeD="1"/>
</file>

<file path=xl/ctrlProps/ctrlProp51.xml><?xml version="1.0" encoding="utf-8"?>
<formControlPr xmlns="http://schemas.microsoft.com/office/spreadsheetml/2009/9/main" objectType="CheckBox" fmlaLink="P104" lockText="1" noThreeD="1"/>
</file>

<file path=xl/ctrlProps/ctrlProp52.xml><?xml version="1.0" encoding="utf-8"?>
<formControlPr xmlns="http://schemas.microsoft.com/office/spreadsheetml/2009/9/main" objectType="CheckBox" fmlaLink="P107" lockText="1" noThreeD="1"/>
</file>

<file path=xl/ctrlProps/ctrlProp53.xml><?xml version="1.0" encoding="utf-8"?>
<formControlPr xmlns="http://schemas.microsoft.com/office/spreadsheetml/2009/9/main" objectType="CheckBox" fmlaLink="P110" lockText="1" noThreeD="1"/>
</file>

<file path=xl/ctrlProps/ctrlProp54.xml><?xml version="1.0" encoding="utf-8"?>
<formControlPr xmlns="http://schemas.microsoft.com/office/spreadsheetml/2009/9/main" objectType="CheckBox" fmlaLink="P112" lockText="1" noThreeD="1"/>
</file>

<file path=xl/ctrlProps/ctrlProp55.xml><?xml version="1.0" encoding="utf-8"?>
<formControlPr xmlns="http://schemas.microsoft.com/office/spreadsheetml/2009/9/main" objectType="CheckBox" fmlaLink="P115" lockText="1" noThreeD="1"/>
</file>

<file path=xl/ctrlProps/ctrlProp56.xml><?xml version="1.0" encoding="utf-8"?>
<formControlPr xmlns="http://schemas.microsoft.com/office/spreadsheetml/2009/9/main" objectType="CheckBox" fmlaLink="P117" lockText="1" noThreeD="1"/>
</file>

<file path=xl/ctrlProps/ctrlProp57.xml><?xml version="1.0" encoding="utf-8"?>
<formControlPr xmlns="http://schemas.microsoft.com/office/spreadsheetml/2009/9/main" objectType="CheckBox" fmlaLink="P145" lockText="1" noThreeD="1"/>
</file>

<file path=xl/ctrlProps/ctrlProp58.xml><?xml version="1.0" encoding="utf-8"?>
<formControlPr xmlns="http://schemas.microsoft.com/office/spreadsheetml/2009/9/main" objectType="CheckBox" fmlaLink="Q145" lockText="1" noThreeD="1"/>
</file>

<file path=xl/ctrlProps/ctrlProp59.xml><?xml version="1.0" encoding="utf-8"?>
<formControlPr xmlns="http://schemas.microsoft.com/office/spreadsheetml/2009/9/main" objectType="CheckBox" fmlaLink="P147" lockText="1" noThreeD="1"/>
</file>

<file path=xl/ctrlProps/ctrlProp6.xml><?xml version="1.0" encoding="utf-8"?>
<formControlPr xmlns="http://schemas.microsoft.com/office/spreadsheetml/2009/9/main" objectType="CheckBox" fmlaLink="P27" lockText="1" noThreeD="1"/>
</file>

<file path=xl/ctrlProps/ctrlProp60.xml><?xml version="1.0" encoding="utf-8"?>
<formControlPr xmlns="http://schemas.microsoft.com/office/spreadsheetml/2009/9/main" objectType="CheckBox" fmlaLink="P150" lockText="1" noThreeD="1"/>
</file>

<file path=xl/ctrlProps/ctrlProp61.xml><?xml version="1.0" encoding="utf-8"?>
<formControlPr xmlns="http://schemas.microsoft.com/office/spreadsheetml/2009/9/main" objectType="CheckBox" fmlaLink="P153" lockText="1" noThreeD="1"/>
</file>

<file path=xl/ctrlProps/ctrlProp62.xml><?xml version="1.0" encoding="utf-8"?>
<formControlPr xmlns="http://schemas.microsoft.com/office/spreadsheetml/2009/9/main" objectType="CheckBox" fmlaLink="P156" lockText="1" noThreeD="1"/>
</file>

<file path=xl/ctrlProps/ctrlProp63.xml><?xml version="1.0" encoding="utf-8"?>
<formControlPr xmlns="http://schemas.microsoft.com/office/spreadsheetml/2009/9/main" objectType="CheckBox" fmlaLink="P158" lockText="1" noThreeD="1"/>
</file>

<file path=xl/ctrlProps/ctrlProp64.xml><?xml version="1.0" encoding="utf-8"?>
<formControlPr xmlns="http://schemas.microsoft.com/office/spreadsheetml/2009/9/main" objectType="CheckBox" fmlaLink="P161" lockText="1" noThreeD="1"/>
</file>

<file path=xl/ctrlProps/ctrlProp65.xml><?xml version="1.0" encoding="utf-8"?>
<formControlPr xmlns="http://schemas.microsoft.com/office/spreadsheetml/2009/9/main" objectType="CheckBox" fmlaLink="P163" lockText="1" noThreeD="1"/>
</file>

<file path=xl/ctrlProps/ctrlProp66.xml><?xml version="1.0" encoding="utf-8"?>
<formControlPr xmlns="http://schemas.microsoft.com/office/spreadsheetml/2009/9/main" objectType="CheckBox" fmlaLink="P122" lockText="1" noThreeD="1"/>
</file>

<file path=xl/ctrlProps/ctrlProp67.xml><?xml version="1.0" encoding="utf-8"?>
<formControlPr xmlns="http://schemas.microsoft.com/office/spreadsheetml/2009/9/main" objectType="CheckBox" fmlaLink="Q122" lockText="1" noThreeD="1"/>
</file>

<file path=xl/ctrlProps/ctrlProp68.xml><?xml version="1.0" encoding="utf-8"?>
<formControlPr xmlns="http://schemas.microsoft.com/office/spreadsheetml/2009/9/main" objectType="CheckBox" fmlaLink="P124" lockText="1" noThreeD="1"/>
</file>

<file path=xl/ctrlProps/ctrlProp69.xml><?xml version="1.0" encoding="utf-8"?>
<formControlPr xmlns="http://schemas.microsoft.com/office/spreadsheetml/2009/9/main" objectType="CheckBox" fmlaLink="P127"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P130" lockText="1" noThreeD="1"/>
</file>

<file path=xl/ctrlProps/ctrlProp71.xml><?xml version="1.0" encoding="utf-8"?>
<formControlPr xmlns="http://schemas.microsoft.com/office/spreadsheetml/2009/9/main" objectType="CheckBox" fmlaLink="P133" lockText="1" noThreeD="1"/>
</file>

<file path=xl/ctrlProps/ctrlProp72.xml><?xml version="1.0" encoding="utf-8"?>
<formControlPr xmlns="http://schemas.microsoft.com/office/spreadsheetml/2009/9/main" objectType="CheckBox" fmlaLink="P135" lockText="1" noThreeD="1"/>
</file>

<file path=xl/ctrlProps/ctrlProp73.xml><?xml version="1.0" encoding="utf-8"?>
<formControlPr xmlns="http://schemas.microsoft.com/office/spreadsheetml/2009/9/main" objectType="CheckBox" fmlaLink="P138" lockText="1" noThreeD="1"/>
</file>

<file path=xl/ctrlProps/ctrlProp74.xml><?xml version="1.0" encoding="utf-8"?>
<formControlPr xmlns="http://schemas.microsoft.com/office/spreadsheetml/2009/9/main" objectType="CheckBox" fmlaLink="P140" lockText="1" noThreeD="1"/>
</file>

<file path=xl/ctrlProps/ctrlProp75.xml><?xml version="1.0" encoding="utf-8"?>
<formControlPr xmlns="http://schemas.microsoft.com/office/spreadsheetml/2009/9/main" objectType="CheckBox" fmlaLink="P168" lockText="1" noThreeD="1"/>
</file>

<file path=xl/ctrlProps/ctrlProp76.xml><?xml version="1.0" encoding="utf-8"?>
<formControlPr xmlns="http://schemas.microsoft.com/office/spreadsheetml/2009/9/main" objectType="CheckBox" fmlaLink="Q168" lockText="1" noThreeD="1"/>
</file>

<file path=xl/ctrlProps/ctrlProp77.xml><?xml version="1.0" encoding="utf-8"?>
<formControlPr xmlns="http://schemas.microsoft.com/office/spreadsheetml/2009/9/main" objectType="CheckBox" fmlaLink="P170" lockText="1" noThreeD="1"/>
</file>

<file path=xl/ctrlProps/ctrlProp78.xml><?xml version="1.0" encoding="utf-8"?>
<formControlPr xmlns="http://schemas.microsoft.com/office/spreadsheetml/2009/9/main" objectType="CheckBox" fmlaLink="P173" lockText="1" noThreeD="1"/>
</file>

<file path=xl/ctrlProps/ctrlProp79.xml><?xml version="1.0" encoding="utf-8"?>
<formControlPr xmlns="http://schemas.microsoft.com/office/spreadsheetml/2009/9/main" objectType="CheckBox" fmlaLink="P176" lockText="1" noThreeD="1"/>
</file>

<file path=xl/ctrlProps/ctrlProp8.xml><?xml version="1.0" encoding="utf-8"?>
<formControlPr xmlns="http://schemas.microsoft.com/office/spreadsheetml/2009/9/main" objectType="CheckBox" fmlaLink="P29" lockText="1" noThreeD="1"/>
</file>

<file path=xl/ctrlProps/ctrlProp80.xml><?xml version="1.0" encoding="utf-8"?>
<formControlPr xmlns="http://schemas.microsoft.com/office/spreadsheetml/2009/9/main" objectType="CheckBox" fmlaLink="P179" lockText="1" noThreeD="1"/>
</file>

<file path=xl/ctrlProps/ctrlProp81.xml><?xml version="1.0" encoding="utf-8"?>
<formControlPr xmlns="http://schemas.microsoft.com/office/spreadsheetml/2009/9/main" objectType="CheckBox" fmlaLink="P181" lockText="1" noThreeD="1"/>
</file>

<file path=xl/ctrlProps/ctrlProp82.xml><?xml version="1.0" encoding="utf-8"?>
<formControlPr xmlns="http://schemas.microsoft.com/office/spreadsheetml/2009/9/main" objectType="CheckBox" fmlaLink="P184" lockText="1" noThreeD="1"/>
</file>

<file path=xl/ctrlProps/ctrlProp83.xml><?xml version="1.0" encoding="utf-8"?>
<formControlPr xmlns="http://schemas.microsoft.com/office/spreadsheetml/2009/9/main" objectType="CheckBox" fmlaLink="P186" lockText="1" noThreeD="1"/>
</file>

<file path=xl/ctrlProps/ctrlProp84.xml><?xml version="1.0" encoding="utf-8"?>
<formControlPr xmlns="http://schemas.microsoft.com/office/spreadsheetml/2009/9/main" objectType="CheckBox" fmlaLink="P191" lockText="1" noThreeD="1"/>
</file>

<file path=xl/ctrlProps/ctrlProp85.xml><?xml version="1.0" encoding="utf-8"?>
<formControlPr xmlns="http://schemas.microsoft.com/office/spreadsheetml/2009/9/main" objectType="CheckBox" fmlaLink="Q191" lockText="1" noThreeD="1"/>
</file>

<file path=xl/ctrlProps/ctrlProp86.xml><?xml version="1.0" encoding="utf-8"?>
<formControlPr xmlns="http://schemas.microsoft.com/office/spreadsheetml/2009/9/main" objectType="CheckBox" fmlaLink="P194" lockText="1" noThreeD="1"/>
</file>

<file path=xl/ctrlProps/ctrlProp87.xml><?xml version="1.0" encoding="utf-8"?>
<formControlPr xmlns="http://schemas.microsoft.com/office/spreadsheetml/2009/9/main" objectType="CheckBox" fmlaLink="P197" lockText="1" noThreeD="1"/>
</file>

<file path=xl/ctrlProps/ctrlProp88.xml><?xml version="1.0" encoding="utf-8"?>
<formControlPr xmlns="http://schemas.microsoft.com/office/spreadsheetml/2009/9/main" objectType="CheckBox" fmlaLink="P200" lockText="1" noThreeD="1"/>
</file>

<file path=xl/ctrlProps/ctrlProp89.xml><?xml version="1.0" encoding="utf-8"?>
<formControlPr xmlns="http://schemas.microsoft.com/office/spreadsheetml/2009/9/main" objectType="CheckBox" fmlaLink="P203" lockText="1" noThreeD="1"/>
</file>

<file path=xl/ctrlProps/ctrlProp9.xml><?xml version="1.0" encoding="utf-8"?>
<formControlPr xmlns="http://schemas.microsoft.com/office/spreadsheetml/2009/9/main" objectType="CheckBox" fmlaLink="P30" lockText="1" noThreeD="1"/>
</file>

<file path=xl/ctrlProps/ctrlProp90.xml><?xml version="1.0" encoding="utf-8"?>
<formControlPr xmlns="http://schemas.microsoft.com/office/spreadsheetml/2009/9/main" objectType="CheckBox" fmlaLink="P205" lockText="1" noThreeD="1"/>
</file>

<file path=xl/ctrlProps/ctrlProp91.xml><?xml version="1.0" encoding="utf-8"?>
<formControlPr xmlns="http://schemas.microsoft.com/office/spreadsheetml/2009/9/main" objectType="CheckBox" fmlaLink="P208" lockText="1" noThreeD="1"/>
</file>

<file path=xl/ctrlProps/ctrlProp92.xml><?xml version="1.0" encoding="utf-8"?>
<formControlPr xmlns="http://schemas.microsoft.com/office/spreadsheetml/2009/9/main" objectType="CheckBox" fmlaLink="P210" lockText="1" noThreeD="1"/>
</file>

<file path=xl/ctrlProps/ctrlProp93.xml><?xml version="1.0" encoding="utf-8"?>
<formControlPr xmlns="http://schemas.microsoft.com/office/spreadsheetml/2009/9/main" objectType="CheckBox" fmlaLink="P215" lockText="1" noThreeD="1"/>
</file>

<file path=xl/ctrlProps/ctrlProp94.xml><?xml version="1.0" encoding="utf-8"?>
<formControlPr xmlns="http://schemas.microsoft.com/office/spreadsheetml/2009/9/main" objectType="CheckBox" fmlaLink="Q215" lockText="1" noThreeD="1"/>
</file>

<file path=xl/ctrlProps/ctrlProp95.xml><?xml version="1.0" encoding="utf-8"?>
<formControlPr xmlns="http://schemas.microsoft.com/office/spreadsheetml/2009/9/main" objectType="CheckBox" fmlaLink="P217" lockText="1" noThreeD="1"/>
</file>

<file path=xl/ctrlProps/ctrlProp96.xml><?xml version="1.0" encoding="utf-8"?>
<formControlPr xmlns="http://schemas.microsoft.com/office/spreadsheetml/2009/9/main" objectType="CheckBox" fmlaLink="P220" lockText="1" noThreeD="1"/>
</file>

<file path=xl/ctrlProps/ctrlProp97.xml><?xml version="1.0" encoding="utf-8"?>
<formControlPr xmlns="http://schemas.microsoft.com/office/spreadsheetml/2009/9/main" objectType="CheckBox" fmlaLink="P223" lockText="1" noThreeD="1"/>
</file>

<file path=xl/ctrlProps/ctrlProp98.xml><?xml version="1.0" encoding="utf-8"?>
<formControlPr xmlns="http://schemas.microsoft.com/office/spreadsheetml/2009/9/main" objectType="CheckBox" fmlaLink="P226" lockText="1" noThreeD="1"/>
</file>

<file path=xl/ctrlProps/ctrlProp99.xml><?xml version="1.0" encoding="utf-8"?>
<formControlPr xmlns="http://schemas.microsoft.com/office/spreadsheetml/2009/9/main" objectType="CheckBox" fmlaLink="P2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21</xdr:row>
          <xdr:rowOff>0</xdr:rowOff>
        </xdr:from>
        <xdr:to>
          <xdr:col>2</xdr:col>
          <xdr:colOff>0</xdr:colOff>
          <xdr:row>22</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xdr:row>
          <xdr:rowOff>0</xdr:rowOff>
        </xdr:from>
        <xdr:to>
          <xdr:col>2</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xdr:row>
          <xdr:rowOff>0</xdr:rowOff>
        </xdr:from>
        <xdr:to>
          <xdr:col>2</xdr:col>
          <xdr:colOff>0</xdr:colOff>
          <xdr:row>24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xdr:row>
          <xdr:rowOff>0</xdr:rowOff>
        </xdr:from>
        <xdr:to>
          <xdr:col>2</xdr:col>
          <xdr:colOff>0</xdr:colOff>
          <xdr:row>25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25</xdr:row>
          <xdr:rowOff>0</xdr:rowOff>
        </xdr:from>
        <xdr:to>
          <xdr:col>2</xdr:col>
          <xdr:colOff>0</xdr:colOff>
          <xdr:row>26</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26</xdr:row>
          <xdr:rowOff>0</xdr:rowOff>
        </xdr:from>
        <xdr:to>
          <xdr:col>2</xdr:col>
          <xdr:colOff>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27</xdr:row>
          <xdr:rowOff>0</xdr:rowOff>
        </xdr:from>
        <xdr:to>
          <xdr:col>2</xdr:col>
          <xdr:colOff>0</xdr:colOff>
          <xdr:row>28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28</xdr:row>
          <xdr:rowOff>0</xdr:rowOff>
        </xdr:from>
        <xdr:to>
          <xdr:col>2</xdr:col>
          <xdr:colOff>0</xdr:colOff>
          <xdr:row>29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0</xdr:rowOff>
        </xdr:from>
        <xdr:to>
          <xdr:col>2</xdr:col>
          <xdr:colOff>0</xdr:colOff>
          <xdr:row>30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30</xdr:row>
          <xdr:rowOff>0</xdr:rowOff>
        </xdr:from>
        <xdr:to>
          <xdr:col>2</xdr:col>
          <xdr:colOff>0</xdr:colOff>
          <xdr:row>31</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31</xdr:row>
          <xdr:rowOff>0</xdr:rowOff>
        </xdr:from>
        <xdr:to>
          <xdr:col>2</xdr:col>
          <xdr:colOff>0</xdr:colOff>
          <xdr:row>32</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32</xdr:row>
          <xdr:rowOff>0</xdr:rowOff>
        </xdr:from>
        <xdr:to>
          <xdr:col>2</xdr:col>
          <xdr:colOff>0</xdr:colOff>
          <xdr:row>33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33</xdr:row>
          <xdr:rowOff>0</xdr:rowOff>
        </xdr:from>
        <xdr:to>
          <xdr:col>2</xdr:col>
          <xdr:colOff>0</xdr:colOff>
          <xdr:row>34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36</xdr:row>
          <xdr:rowOff>15240</xdr:rowOff>
        </xdr:from>
        <xdr:to>
          <xdr:col>10</xdr:col>
          <xdr:colOff>7620</xdr:colOff>
          <xdr:row>37</xdr:row>
          <xdr:rowOff>22860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37</xdr:row>
          <xdr:rowOff>15240</xdr:rowOff>
        </xdr:from>
        <xdr:to>
          <xdr:col>10</xdr:col>
          <xdr:colOff>7620</xdr:colOff>
          <xdr:row>38</xdr:row>
          <xdr:rowOff>15240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38</xdr:row>
          <xdr:rowOff>15240</xdr:rowOff>
        </xdr:from>
        <xdr:to>
          <xdr:col>10</xdr:col>
          <xdr:colOff>7620</xdr:colOff>
          <xdr:row>39</xdr:row>
          <xdr:rowOff>15240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39</xdr:row>
          <xdr:rowOff>22860</xdr:rowOff>
        </xdr:from>
        <xdr:to>
          <xdr:col>10</xdr:col>
          <xdr:colOff>7620</xdr:colOff>
          <xdr:row>40</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40</xdr:row>
          <xdr:rowOff>22860</xdr:rowOff>
        </xdr:from>
        <xdr:to>
          <xdr:col>10</xdr:col>
          <xdr:colOff>7620</xdr:colOff>
          <xdr:row>41</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36</xdr:row>
          <xdr:rowOff>15240</xdr:rowOff>
        </xdr:from>
        <xdr:to>
          <xdr:col>12</xdr:col>
          <xdr:colOff>7620</xdr:colOff>
          <xdr:row>37</xdr:row>
          <xdr:rowOff>22860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37</xdr:row>
          <xdr:rowOff>22860</xdr:rowOff>
        </xdr:from>
        <xdr:to>
          <xdr:col>12</xdr:col>
          <xdr:colOff>7620</xdr:colOff>
          <xdr:row>38</xdr:row>
          <xdr:rowOff>22860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38</xdr:row>
          <xdr:rowOff>22860</xdr:rowOff>
        </xdr:from>
        <xdr:to>
          <xdr:col>12</xdr:col>
          <xdr:colOff>7620</xdr:colOff>
          <xdr:row>39</xdr:row>
          <xdr:rowOff>22860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39</xdr:row>
          <xdr:rowOff>22860</xdr:rowOff>
        </xdr:from>
        <xdr:to>
          <xdr:col>12</xdr:col>
          <xdr:colOff>7620</xdr:colOff>
          <xdr:row>40</xdr:row>
          <xdr:rowOff>22860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40</xdr:row>
          <xdr:rowOff>22860</xdr:rowOff>
        </xdr:from>
        <xdr:to>
          <xdr:col>12</xdr:col>
          <xdr:colOff>7620</xdr:colOff>
          <xdr:row>41</xdr:row>
          <xdr:rowOff>22860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43</xdr:row>
          <xdr:rowOff>190500</xdr:rowOff>
        </xdr:from>
        <xdr:to>
          <xdr:col>1</xdr:col>
          <xdr:colOff>426720</xdr:colOff>
          <xdr:row>45</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45</xdr:row>
          <xdr:rowOff>0</xdr:rowOff>
        </xdr:from>
        <xdr:to>
          <xdr:col>1</xdr:col>
          <xdr:colOff>426720</xdr:colOff>
          <xdr:row>46</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52</xdr:row>
          <xdr:rowOff>0</xdr:rowOff>
        </xdr:from>
        <xdr:to>
          <xdr:col>2</xdr:col>
          <xdr:colOff>0</xdr:colOff>
          <xdr:row>53</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52</xdr:row>
          <xdr:rowOff>0</xdr:rowOff>
        </xdr:from>
        <xdr:to>
          <xdr:col>5</xdr:col>
          <xdr:colOff>0</xdr:colOff>
          <xdr:row>53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54</xdr:row>
          <xdr:rowOff>0</xdr:rowOff>
        </xdr:from>
        <xdr:to>
          <xdr:col>2</xdr:col>
          <xdr:colOff>0</xdr:colOff>
          <xdr:row>55</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57</xdr:row>
          <xdr:rowOff>15240</xdr:rowOff>
        </xdr:from>
        <xdr:to>
          <xdr:col>2</xdr:col>
          <xdr:colOff>0</xdr:colOff>
          <xdr:row>58</xdr:row>
          <xdr:rowOff>15240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59</xdr:row>
          <xdr:rowOff>190500</xdr:rowOff>
        </xdr:from>
        <xdr:to>
          <xdr:col>2</xdr:col>
          <xdr:colOff>0</xdr:colOff>
          <xdr:row>61</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63</xdr:row>
          <xdr:rowOff>0</xdr:rowOff>
        </xdr:from>
        <xdr:to>
          <xdr:col>2</xdr:col>
          <xdr:colOff>0</xdr:colOff>
          <xdr:row>64</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65</xdr:row>
          <xdr:rowOff>0</xdr:rowOff>
        </xdr:from>
        <xdr:to>
          <xdr:col>2</xdr:col>
          <xdr:colOff>0</xdr:colOff>
          <xdr:row>66</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68</xdr:row>
          <xdr:rowOff>0</xdr:rowOff>
        </xdr:from>
        <xdr:to>
          <xdr:col>2</xdr:col>
          <xdr:colOff>0</xdr:colOff>
          <xdr:row>69</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70</xdr:row>
          <xdr:rowOff>0</xdr:rowOff>
        </xdr:from>
        <xdr:to>
          <xdr:col>2</xdr:col>
          <xdr:colOff>0</xdr:colOff>
          <xdr:row>71</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280</xdr:row>
          <xdr:rowOff>0</xdr:rowOff>
        </xdr:from>
        <xdr:to>
          <xdr:col>2</xdr:col>
          <xdr:colOff>0</xdr:colOff>
          <xdr:row>281</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281</xdr:row>
          <xdr:rowOff>0</xdr:rowOff>
        </xdr:from>
        <xdr:to>
          <xdr:col>2</xdr:col>
          <xdr:colOff>0</xdr:colOff>
          <xdr:row>282</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282</xdr:row>
          <xdr:rowOff>0</xdr:rowOff>
        </xdr:from>
        <xdr:to>
          <xdr:col>2</xdr:col>
          <xdr:colOff>0</xdr:colOff>
          <xdr:row>283</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283</xdr:row>
          <xdr:rowOff>0</xdr:rowOff>
        </xdr:from>
        <xdr:to>
          <xdr:col>2</xdr:col>
          <xdr:colOff>0</xdr:colOff>
          <xdr:row>284</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75</xdr:row>
          <xdr:rowOff>15240</xdr:rowOff>
        </xdr:from>
        <xdr:to>
          <xdr:col>2</xdr:col>
          <xdr:colOff>0</xdr:colOff>
          <xdr:row>76</xdr:row>
          <xdr:rowOff>15240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75</xdr:row>
          <xdr:rowOff>0</xdr:rowOff>
        </xdr:from>
        <xdr:to>
          <xdr:col>5</xdr:col>
          <xdr:colOff>0</xdr:colOff>
          <xdr:row>76</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77</xdr:row>
          <xdr:rowOff>0</xdr:rowOff>
        </xdr:from>
        <xdr:to>
          <xdr:col>2</xdr:col>
          <xdr:colOff>0</xdr:colOff>
          <xdr:row>78</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80</xdr:row>
          <xdr:rowOff>0</xdr:rowOff>
        </xdr:from>
        <xdr:to>
          <xdr:col>2</xdr:col>
          <xdr:colOff>0</xdr:colOff>
          <xdr:row>81</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83</xdr:row>
          <xdr:rowOff>0</xdr:rowOff>
        </xdr:from>
        <xdr:to>
          <xdr:col>2</xdr:col>
          <xdr:colOff>0</xdr:colOff>
          <xdr:row>84</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86</xdr:row>
          <xdr:rowOff>0</xdr:rowOff>
        </xdr:from>
        <xdr:to>
          <xdr:col>2</xdr:col>
          <xdr:colOff>0</xdr:colOff>
          <xdr:row>87</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88</xdr:row>
          <xdr:rowOff>7620</xdr:rowOff>
        </xdr:from>
        <xdr:to>
          <xdr:col>2</xdr:col>
          <xdr:colOff>0</xdr:colOff>
          <xdr:row>89</xdr:row>
          <xdr:rowOff>7620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91</xdr:row>
          <xdr:rowOff>0</xdr:rowOff>
        </xdr:from>
        <xdr:to>
          <xdr:col>2</xdr:col>
          <xdr:colOff>0</xdr:colOff>
          <xdr:row>92</xdr:row>
          <xdr:rowOff>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93</xdr:row>
          <xdr:rowOff>0</xdr:rowOff>
        </xdr:from>
        <xdr:to>
          <xdr:col>2</xdr:col>
          <xdr:colOff>0</xdr:colOff>
          <xdr:row>94</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98</xdr:row>
          <xdr:rowOff>0</xdr:rowOff>
        </xdr:from>
        <xdr:to>
          <xdr:col>2</xdr:col>
          <xdr:colOff>0</xdr:colOff>
          <xdr:row>99</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98</xdr:row>
          <xdr:rowOff>0</xdr:rowOff>
        </xdr:from>
        <xdr:to>
          <xdr:col>5</xdr:col>
          <xdr:colOff>0</xdr:colOff>
          <xdr:row>99</xdr:row>
          <xdr:rowOff>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100</xdr:row>
          <xdr:rowOff>0</xdr:rowOff>
        </xdr:from>
        <xdr:to>
          <xdr:col>2</xdr:col>
          <xdr:colOff>0</xdr:colOff>
          <xdr:row>101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103</xdr:row>
          <xdr:rowOff>0</xdr:rowOff>
        </xdr:from>
        <xdr:to>
          <xdr:col>2</xdr:col>
          <xdr:colOff>0</xdr:colOff>
          <xdr:row>104</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106</xdr:row>
          <xdr:rowOff>0</xdr:rowOff>
        </xdr:from>
        <xdr:to>
          <xdr:col>2</xdr:col>
          <xdr:colOff>0</xdr:colOff>
          <xdr:row>107</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109</xdr:row>
          <xdr:rowOff>0</xdr:rowOff>
        </xdr:from>
        <xdr:to>
          <xdr:col>2</xdr:col>
          <xdr:colOff>0</xdr:colOff>
          <xdr:row>110</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111</xdr:row>
          <xdr:rowOff>0</xdr:rowOff>
        </xdr:from>
        <xdr:to>
          <xdr:col>2</xdr:col>
          <xdr:colOff>0</xdr:colOff>
          <xdr:row>112</xdr:row>
          <xdr:rowOff>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114</xdr:row>
          <xdr:rowOff>0</xdr:rowOff>
        </xdr:from>
        <xdr:to>
          <xdr:col>2</xdr:col>
          <xdr:colOff>0</xdr:colOff>
          <xdr:row>115</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116</xdr:row>
          <xdr:rowOff>0</xdr:rowOff>
        </xdr:from>
        <xdr:to>
          <xdr:col>2</xdr:col>
          <xdr:colOff>0</xdr:colOff>
          <xdr:row>117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144</xdr:row>
          <xdr:rowOff>7620</xdr:rowOff>
        </xdr:from>
        <xdr:to>
          <xdr:col>2</xdr:col>
          <xdr:colOff>0</xdr:colOff>
          <xdr:row>145</xdr:row>
          <xdr:rowOff>7620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144</xdr:row>
          <xdr:rowOff>0</xdr:rowOff>
        </xdr:from>
        <xdr:to>
          <xdr:col>4</xdr:col>
          <xdr:colOff>426720</xdr:colOff>
          <xdr:row>145</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146</xdr:row>
          <xdr:rowOff>0</xdr:rowOff>
        </xdr:from>
        <xdr:to>
          <xdr:col>2</xdr:col>
          <xdr:colOff>0</xdr:colOff>
          <xdr:row>147</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149</xdr:row>
          <xdr:rowOff>0</xdr:rowOff>
        </xdr:from>
        <xdr:to>
          <xdr:col>2</xdr:col>
          <xdr:colOff>0</xdr:colOff>
          <xdr:row>150</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152</xdr:row>
          <xdr:rowOff>0</xdr:rowOff>
        </xdr:from>
        <xdr:to>
          <xdr:col>2</xdr:col>
          <xdr:colOff>0</xdr:colOff>
          <xdr:row>153</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155</xdr:row>
          <xdr:rowOff>0</xdr:rowOff>
        </xdr:from>
        <xdr:to>
          <xdr:col>2</xdr:col>
          <xdr:colOff>0</xdr:colOff>
          <xdr:row>156</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157</xdr:row>
          <xdr:rowOff>0</xdr:rowOff>
        </xdr:from>
        <xdr:to>
          <xdr:col>2</xdr:col>
          <xdr:colOff>0</xdr:colOff>
          <xdr:row>158</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160</xdr:row>
          <xdr:rowOff>0</xdr:rowOff>
        </xdr:from>
        <xdr:to>
          <xdr:col>2</xdr:col>
          <xdr:colOff>0</xdr:colOff>
          <xdr:row>161</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162</xdr:row>
          <xdr:rowOff>0</xdr:rowOff>
        </xdr:from>
        <xdr:to>
          <xdr:col>2</xdr:col>
          <xdr:colOff>0</xdr:colOff>
          <xdr:row>163</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121</xdr:row>
          <xdr:rowOff>0</xdr:rowOff>
        </xdr:from>
        <xdr:to>
          <xdr:col>2</xdr:col>
          <xdr:colOff>0</xdr:colOff>
          <xdr:row>122</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121</xdr:row>
          <xdr:rowOff>0</xdr:rowOff>
        </xdr:from>
        <xdr:to>
          <xdr:col>5</xdr:col>
          <xdr:colOff>0</xdr:colOff>
          <xdr:row>122</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122</xdr:row>
          <xdr:rowOff>190500</xdr:rowOff>
        </xdr:from>
        <xdr:to>
          <xdr:col>2</xdr:col>
          <xdr:colOff>0</xdr:colOff>
          <xdr:row>124</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126</xdr:row>
          <xdr:rowOff>0</xdr:rowOff>
        </xdr:from>
        <xdr:to>
          <xdr:col>2</xdr:col>
          <xdr:colOff>0</xdr:colOff>
          <xdr:row>127</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129</xdr:row>
          <xdr:rowOff>7620</xdr:rowOff>
        </xdr:from>
        <xdr:to>
          <xdr:col>2</xdr:col>
          <xdr:colOff>0</xdr:colOff>
          <xdr:row>130</xdr:row>
          <xdr:rowOff>7620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132</xdr:row>
          <xdr:rowOff>0</xdr:rowOff>
        </xdr:from>
        <xdr:to>
          <xdr:col>2</xdr:col>
          <xdr:colOff>0</xdr:colOff>
          <xdr:row>133</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134</xdr:row>
          <xdr:rowOff>0</xdr:rowOff>
        </xdr:from>
        <xdr:to>
          <xdr:col>2</xdr:col>
          <xdr:colOff>0</xdr:colOff>
          <xdr:row>135</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136</xdr:row>
          <xdr:rowOff>190500</xdr:rowOff>
        </xdr:from>
        <xdr:to>
          <xdr:col>2</xdr:col>
          <xdr:colOff>0</xdr:colOff>
          <xdr:row>138</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139</xdr:row>
          <xdr:rowOff>0</xdr:rowOff>
        </xdr:from>
        <xdr:to>
          <xdr:col>2</xdr:col>
          <xdr:colOff>0</xdr:colOff>
          <xdr:row>140</xdr:row>
          <xdr:rowOff>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167</xdr:row>
          <xdr:rowOff>0</xdr:rowOff>
        </xdr:from>
        <xdr:to>
          <xdr:col>2</xdr:col>
          <xdr:colOff>0</xdr:colOff>
          <xdr:row>168</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167</xdr:row>
          <xdr:rowOff>0</xdr:rowOff>
        </xdr:from>
        <xdr:to>
          <xdr:col>4</xdr:col>
          <xdr:colOff>426720</xdr:colOff>
          <xdr:row>168</xdr:row>
          <xdr:rowOff>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169</xdr:row>
          <xdr:rowOff>0</xdr:rowOff>
        </xdr:from>
        <xdr:to>
          <xdr:col>2</xdr:col>
          <xdr:colOff>0</xdr:colOff>
          <xdr:row>170</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171</xdr:row>
          <xdr:rowOff>190500</xdr:rowOff>
        </xdr:from>
        <xdr:to>
          <xdr:col>2</xdr:col>
          <xdr:colOff>0</xdr:colOff>
          <xdr:row>173</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175</xdr:row>
          <xdr:rowOff>0</xdr:rowOff>
        </xdr:from>
        <xdr:to>
          <xdr:col>2</xdr:col>
          <xdr:colOff>0</xdr:colOff>
          <xdr:row>176</xdr:row>
          <xdr:rowOff>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178</xdr:row>
          <xdr:rowOff>0</xdr:rowOff>
        </xdr:from>
        <xdr:to>
          <xdr:col>2</xdr:col>
          <xdr:colOff>0</xdr:colOff>
          <xdr:row>179</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180</xdr:row>
          <xdr:rowOff>0</xdr:rowOff>
        </xdr:from>
        <xdr:to>
          <xdr:col>2</xdr:col>
          <xdr:colOff>0</xdr:colOff>
          <xdr:row>181</xdr:row>
          <xdr:rowOff>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183</xdr:row>
          <xdr:rowOff>0</xdr:rowOff>
        </xdr:from>
        <xdr:to>
          <xdr:col>2</xdr:col>
          <xdr:colOff>0</xdr:colOff>
          <xdr:row>184</xdr:row>
          <xdr:rowOff>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185</xdr:row>
          <xdr:rowOff>0</xdr:rowOff>
        </xdr:from>
        <xdr:to>
          <xdr:col>2</xdr:col>
          <xdr:colOff>0</xdr:colOff>
          <xdr:row>186</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190</xdr:row>
          <xdr:rowOff>0</xdr:rowOff>
        </xdr:from>
        <xdr:to>
          <xdr:col>2</xdr:col>
          <xdr:colOff>0</xdr:colOff>
          <xdr:row>191</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190</xdr:row>
          <xdr:rowOff>0</xdr:rowOff>
        </xdr:from>
        <xdr:to>
          <xdr:col>5</xdr:col>
          <xdr:colOff>0</xdr:colOff>
          <xdr:row>191</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192</xdr:row>
          <xdr:rowOff>190500</xdr:rowOff>
        </xdr:from>
        <xdr:to>
          <xdr:col>2</xdr:col>
          <xdr:colOff>0</xdr:colOff>
          <xdr:row>194</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196</xdr:row>
          <xdr:rowOff>0</xdr:rowOff>
        </xdr:from>
        <xdr:to>
          <xdr:col>2</xdr:col>
          <xdr:colOff>0</xdr:colOff>
          <xdr:row>197</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199</xdr:row>
          <xdr:rowOff>0</xdr:rowOff>
        </xdr:from>
        <xdr:to>
          <xdr:col>2</xdr:col>
          <xdr:colOff>0</xdr:colOff>
          <xdr:row>200</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202</xdr:row>
          <xdr:rowOff>0</xdr:rowOff>
        </xdr:from>
        <xdr:to>
          <xdr:col>2</xdr:col>
          <xdr:colOff>0</xdr:colOff>
          <xdr:row>203</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204</xdr:row>
          <xdr:rowOff>0</xdr:rowOff>
        </xdr:from>
        <xdr:to>
          <xdr:col>2</xdr:col>
          <xdr:colOff>0</xdr:colOff>
          <xdr:row>205</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207</xdr:row>
          <xdr:rowOff>0</xdr:rowOff>
        </xdr:from>
        <xdr:to>
          <xdr:col>2</xdr:col>
          <xdr:colOff>0</xdr:colOff>
          <xdr:row>208</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209</xdr:row>
          <xdr:rowOff>0</xdr:rowOff>
        </xdr:from>
        <xdr:to>
          <xdr:col>2</xdr:col>
          <xdr:colOff>0</xdr:colOff>
          <xdr:row>210</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214</xdr:row>
          <xdr:rowOff>0</xdr:rowOff>
        </xdr:from>
        <xdr:to>
          <xdr:col>2</xdr:col>
          <xdr:colOff>0</xdr:colOff>
          <xdr:row>215</xdr:row>
          <xdr:rowOff>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214</xdr:row>
          <xdr:rowOff>0</xdr:rowOff>
        </xdr:from>
        <xdr:to>
          <xdr:col>5</xdr:col>
          <xdr:colOff>0</xdr:colOff>
          <xdr:row>215</xdr:row>
          <xdr:rowOff>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216</xdr:row>
          <xdr:rowOff>0</xdr:rowOff>
        </xdr:from>
        <xdr:to>
          <xdr:col>2</xdr:col>
          <xdr:colOff>0</xdr:colOff>
          <xdr:row>217</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219</xdr:row>
          <xdr:rowOff>0</xdr:rowOff>
        </xdr:from>
        <xdr:to>
          <xdr:col>2</xdr:col>
          <xdr:colOff>0</xdr:colOff>
          <xdr:row>220</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222</xdr:row>
          <xdr:rowOff>0</xdr:rowOff>
        </xdr:from>
        <xdr:to>
          <xdr:col>2</xdr:col>
          <xdr:colOff>0</xdr:colOff>
          <xdr:row>223</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225</xdr:row>
          <xdr:rowOff>0</xdr:rowOff>
        </xdr:from>
        <xdr:to>
          <xdr:col>2</xdr:col>
          <xdr:colOff>0</xdr:colOff>
          <xdr:row>226</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227</xdr:row>
          <xdr:rowOff>0</xdr:rowOff>
        </xdr:from>
        <xdr:to>
          <xdr:col>2</xdr:col>
          <xdr:colOff>0</xdr:colOff>
          <xdr:row>228</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232</xdr:row>
          <xdr:rowOff>0</xdr:rowOff>
        </xdr:from>
        <xdr:to>
          <xdr:col>2</xdr:col>
          <xdr:colOff>0</xdr:colOff>
          <xdr:row>233</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232</xdr:row>
          <xdr:rowOff>0</xdr:rowOff>
        </xdr:from>
        <xdr:to>
          <xdr:col>5</xdr:col>
          <xdr:colOff>0</xdr:colOff>
          <xdr:row>233</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234</xdr:row>
          <xdr:rowOff>0</xdr:rowOff>
        </xdr:from>
        <xdr:to>
          <xdr:col>2</xdr:col>
          <xdr:colOff>0</xdr:colOff>
          <xdr:row>235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237</xdr:row>
          <xdr:rowOff>7620</xdr:rowOff>
        </xdr:from>
        <xdr:to>
          <xdr:col>2</xdr:col>
          <xdr:colOff>0</xdr:colOff>
          <xdr:row>238</xdr:row>
          <xdr:rowOff>7620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240</xdr:row>
          <xdr:rowOff>0</xdr:rowOff>
        </xdr:from>
        <xdr:to>
          <xdr:col>2</xdr:col>
          <xdr:colOff>0</xdr:colOff>
          <xdr:row>241</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243</xdr:row>
          <xdr:rowOff>0</xdr:rowOff>
        </xdr:from>
        <xdr:to>
          <xdr:col>2</xdr:col>
          <xdr:colOff>0</xdr:colOff>
          <xdr:row>244</xdr:row>
          <xdr:rowOff>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245</xdr:row>
          <xdr:rowOff>7620</xdr:rowOff>
        </xdr:from>
        <xdr:to>
          <xdr:col>2</xdr:col>
          <xdr:colOff>0</xdr:colOff>
          <xdr:row>246</xdr:row>
          <xdr:rowOff>7620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323385</xdr:colOff>
      <xdr:row>191</xdr:row>
      <xdr:rowOff>0</xdr:rowOff>
    </xdr:from>
    <xdr:to>
      <xdr:col>2</xdr:col>
      <xdr:colOff>0</xdr:colOff>
      <xdr:row>191</xdr:row>
      <xdr:rowOff>92926</xdr:rowOff>
    </xdr:to>
    <xdr:sp macro="" textlink="">
      <xdr:nvSpPr>
        <xdr:cNvPr id="2" name="フリーフォーム: 図形 1">
          <a:extLst>
            <a:ext uri="{FF2B5EF4-FFF2-40B4-BE49-F238E27FC236}">
              <a16:creationId xmlns:a16="http://schemas.microsoft.com/office/drawing/2014/main" id="{00000000-0008-0000-0000-000002000000}"/>
            </a:ext>
          </a:extLst>
        </xdr:cNvPr>
        <xdr:cNvSpPr/>
      </xdr:nvSpPr>
      <xdr:spPr bwMode="auto">
        <a:xfrm>
          <a:off x="505522" y="36018439"/>
          <a:ext cx="111512" cy="92926"/>
        </a:xfrm>
        <a:custGeom>
          <a:avLst/>
          <a:gdLst>
            <a:gd name="connsiteX0" fmla="*/ 0 w 111512"/>
            <a:gd name="connsiteY0" fmla="*/ 0 h 92926"/>
            <a:gd name="connsiteX1" fmla="*/ 0 w 111512"/>
            <a:gd name="connsiteY1" fmla="*/ 92926 h 92926"/>
            <a:gd name="connsiteX2" fmla="*/ 111512 w 111512"/>
            <a:gd name="connsiteY2" fmla="*/ 92926 h 92926"/>
          </a:gdLst>
          <a:ahLst/>
          <a:cxnLst>
            <a:cxn ang="0">
              <a:pos x="connsiteX0" y="connsiteY0"/>
            </a:cxn>
            <a:cxn ang="0">
              <a:pos x="connsiteX1" y="connsiteY1"/>
            </a:cxn>
            <a:cxn ang="0">
              <a:pos x="connsiteX2" y="connsiteY2"/>
            </a:cxn>
          </a:cxnLst>
          <a:rect l="l" t="t" r="r" b="b"/>
          <a:pathLst>
            <a:path w="111512" h="92926">
              <a:moveTo>
                <a:pt x="0" y="0"/>
              </a:moveTo>
              <a:lnTo>
                <a:pt x="0" y="92926"/>
              </a:lnTo>
              <a:lnTo>
                <a:pt x="111512" y="92926"/>
              </a:lnTo>
            </a:path>
          </a:pathLst>
        </a:custGeom>
        <a:noFill/>
        <a:ln w="9525" cap="flat" cmpd="sng" algn="ctr">
          <a:solidFill>
            <a:sysClr val="windowText" lastClr="000000"/>
          </a:solidFill>
          <a:prstDash val="solid"/>
          <a:round/>
          <a:headEnd type="none" w="med" len="med"/>
          <a:tailEnd type="arrow"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21</xdr:row>
          <xdr:rowOff>0</xdr:rowOff>
        </xdr:from>
        <xdr:to>
          <xdr:col>2</xdr:col>
          <xdr:colOff>0</xdr:colOff>
          <xdr:row>22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xdr:row>
          <xdr:rowOff>0</xdr:rowOff>
        </xdr:from>
        <xdr:to>
          <xdr:col>2</xdr:col>
          <xdr:colOff>0</xdr:colOff>
          <xdr:row>23</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xdr:row>
          <xdr:rowOff>0</xdr:rowOff>
        </xdr:from>
        <xdr:to>
          <xdr:col>2</xdr:col>
          <xdr:colOff>0</xdr:colOff>
          <xdr:row>24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xdr:row>
          <xdr:rowOff>0</xdr:rowOff>
        </xdr:from>
        <xdr:to>
          <xdr:col>2</xdr:col>
          <xdr:colOff>0</xdr:colOff>
          <xdr:row>25</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25</xdr:row>
          <xdr:rowOff>0</xdr:rowOff>
        </xdr:from>
        <xdr:to>
          <xdr:col>2</xdr:col>
          <xdr:colOff>0</xdr:colOff>
          <xdr:row>26</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26</xdr:row>
          <xdr:rowOff>0</xdr:rowOff>
        </xdr:from>
        <xdr:to>
          <xdr:col>2</xdr:col>
          <xdr:colOff>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27</xdr:row>
          <xdr:rowOff>0</xdr:rowOff>
        </xdr:from>
        <xdr:to>
          <xdr:col>2</xdr:col>
          <xdr:colOff>0</xdr:colOff>
          <xdr:row>28</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28</xdr:row>
          <xdr:rowOff>0</xdr:rowOff>
        </xdr:from>
        <xdr:to>
          <xdr:col>2</xdr:col>
          <xdr:colOff>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0</xdr:rowOff>
        </xdr:from>
        <xdr:to>
          <xdr:col>2</xdr:col>
          <xdr:colOff>0</xdr:colOff>
          <xdr:row>30</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30</xdr:row>
          <xdr:rowOff>0</xdr:rowOff>
        </xdr:from>
        <xdr:to>
          <xdr:col>2</xdr:col>
          <xdr:colOff>0</xdr:colOff>
          <xdr:row>31</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31</xdr:row>
          <xdr:rowOff>0</xdr:rowOff>
        </xdr:from>
        <xdr:to>
          <xdr:col>2</xdr:col>
          <xdr:colOff>0</xdr:colOff>
          <xdr:row>32</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32</xdr:row>
          <xdr:rowOff>0</xdr:rowOff>
        </xdr:from>
        <xdr:to>
          <xdr:col>2</xdr:col>
          <xdr:colOff>0</xdr:colOff>
          <xdr:row>33</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33</xdr:row>
          <xdr:rowOff>0</xdr:rowOff>
        </xdr:from>
        <xdr:to>
          <xdr:col>2</xdr:col>
          <xdr:colOff>0</xdr:colOff>
          <xdr:row>34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36</xdr:row>
          <xdr:rowOff>15240</xdr:rowOff>
        </xdr:from>
        <xdr:to>
          <xdr:col>10</xdr:col>
          <xdr:colOff>7620</xdr:colOff>
          <xdr:row>37</xdr:row>
          <xdr:rowOff>22860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37</xdr:row>
          <xdr:rowOff>15240</xdr:rowOff>
        </xdr:from>
        <xdr:to>
          <xdr:col>10</xdr:col>
          <xdr:colOff>7620</xdr:colOff>
          <xdr:row>38</xdr:row>
          <xdr:rowOff>15240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38</xdr:row>
          <xdr:rowOff>15240</xdr:rowOff>
        </xdr:from>
        <xdr:to>
          <xdr:col>10</xdr:col>
          <xdr:colOff>7620</xdr:colOff>
          <xdr:row>39</xdr:row>
          <xdr:rowOff>15240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39</xdr:row>
          <xdr:rowOff>22860</xdr:rowOff>
        </xdr:from>
        <xdr:to>
          <xdr:col>10</xdr:col>
          <xdr:colOff>7620</xdr:colOff>
          <xdr:row>40</xdr:row>
          <xdr:rowOff>22860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40</xdr:row>
          <xdr:rowOff>22860</xdr:rowOff>
        </xdr:from>
        <xdr:to>
          <xdr:col>10</xdr:col>
          <xdr:colOff>7620</xdr:colOff>
          <xdr:row>41</xdr:row>
          <xdr:rowOff>22860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36</xdr:row>
          <xdr:rowOff>15240</xdr:rowOff>
        </xdr:from>
        <xdr:to>
          <xdr:col>12</xdr:col>
          <xdr:colOff>7620</xdr:colOff>
          <xdr:row>37</xdr:row>
          <xdr:rowOff>22860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37</xdr:row>
          <xdr:rowOff>22860</xdr:rowOff>
        </xdr:from>
        <xdr:to>
          <xdr:col>12</xdr:col>
          <xdr:colOff>7620</xdr:colOff>
          <xdr:row>38</xdr:row>
          <xdr:rowOff>22860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38</xdr:row>
          <xdr:rowOff>22860</xdr:rowOff>
        </xdr:from>
        <xdr:to>
          <xdr:col>12</xdr:col>
          <xdr:colOff>7620</xdr:colOff>
          <xdr:row>39</xdr:row>
          <xdr:rowOff>22860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39</xdr:row>
          <xdr:rowOff>22860</xdr:rowOff>
        </xdr:from>
        <xdr:to>
          <xdr:col>12</xdr:col>
          <xdr:colOff>7620</xdr:colOff>
          <xdr:row>40</xdr:row>
          <xdr:rowOff>22860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40</xdr:row>
          <xdr:rowOff>22860</xdr:rowOff>
        </xdr:from>
        <xdr:to>
          <xdr:col>12</xdr:col>
          <xdr:colOff>7620</xdr:colOff>
          <xdr:row>41</xdr:row>
          <xdr:rowOff>22860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43</xdr:row>
          <xdr:rowOff>190500</xdr:rowOff>
        </xdr:from>
        <xdr:to>
          <xdr:col>1</xdr:col>
          <xdr:colOff>426720</xdr:colOff>
          <xdr:row>45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45</xdr:row>
          <xdr:rowOff>0</xdr:rowOff>
        </xdr:from>
        <xdr:to>
          <xdr:col>1</xdr:col>
          <xdr:colOff>426720</xdr:colOff>
          <xdr:row>46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52</xdr:row>
          <xdr:rowOff>0</xdr:rowOff>
        </xdr:from>
        <xdr:to>
          <xdr:col>2</xdr:col>
          <xdr:colOff>0</xdr:colOff>
          <xdr:row>53</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52</xdr:row>
          <xdr:rowOff>0</xdr:rowOff>
        </xdr:from>
        <xdr:to>
          <xdr:col>5</xdr:col>
          <xdr:colOff>0</xdr:colOff>
          <xdr:row>53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54</xdr:row>
          <xdr:rowOff>0</xdr:rowOff>
        </xdr:from>
        <xdr:to>
          <xdr:col>2</xdr:col>
          <xdr:colOff>0</xdr:colOff>
          <xdr:row>55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57</xdr:row>
          <xdr:rowOff>15240</xdr:rowOff>
        </xdr:from>
        <xdr:to>
          <xdr:col>2</xdr:col>
          <xdr:colOff>0</xdr:colOff>
          <xdr:row>58</xdr:row>
          <xdr:rowOff>15240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59</xdr:row>
          <xdr:rowOff>190500</xdr:rowOff>
        </xdr:from>
        <xdr:to>
          <xdr:col>2</xdr:col>
          <xdr:colOff>0</xdr:colOff>
          <xdr:row>61</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63</xdr:row>
          <xdr:rowOff>0</xdr:rowOff>
        </xdr:from>
        <xdr:to>
          <xdr:col>2</xdr:col>
          <xdr:colOff>0</xdr:colOff>
          <xdr:row>64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65</xdr:row>
          <xdr:rowOff>0</xdr:rowOff>
        </xdr:from>
        <xdr:to>
          <xdr:col>2</xdr:col>
          <xdr:colOff>0</xdr:colOff>
          <xdr:row>66</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68</xdr:row>
          <xdr:rowOff>0</xdr:rowOff>
        </xdr:from>
        <xdr:to>
          <xdr:col>2</xdr:col>
          <xdr:colOff>0</xdr:colOff>
          <xdr:row>69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70</xdr:row>
          <xdr:rowOff>0</xdr:rowOff>
        </xdr:from>
        <xdr:to>
          <xdr:col>2</xdr:col>
          <xdr:colOff>0</xdr:colOff>
          <xdr:row>71</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280</xdr:row>
          <xdr:rowOff>0</xdr:rowOff>
        </xdr:from>
        <xdr:to>
          <xdr:col>2</xdr:col>
          <xdr:colOff>0</xdr:colOff>
          <xdr:row>281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281</xdr:row>
          <xdr:rowOff>0</xdr:rowOff>
        </xdr:from>
        <xdr:to>
          <xdr:col>2</xdr:col>
          <xdr:colOff>0</xdr:colOff>
          <xdr:row>282</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282</xdr:row>
          <xdr:rowOff>0</xdr:rowOff>
        </xdr:from>
        <xdr:to>
          <xdr:col>2</xdr:col>
          <xdr:colOff>0</xdr:colOff>
          <xdr:row>283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283</xdr:row>
          <xdr:rowOff>0</xdr:rowOff>
        </xdr:from>
        <xdr:to>
          <xdr:col>2</xdr:col>
          <xdr:colOff>0</xdr:colOff>
          <xdr:row>284</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75</xdr:row>
          <xdr:rowOff>15240</xdr:rowOff>
        </xdr:from>
        <xdr:to>
          <xdr:col>2</xdr:col>
          <xdr:colOff>0</xdr:colOff>
          <xdr:row>76</xdr:row>
          <xdr:rowOff>15240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75</xdr:row>
          <xdr:rowOff>0</xdr:rowOff>
        </xdr:from>
        <xdr:to>
          <xdr:col>5</xdr:col>
          <xdr:colOff>0</xdr:colOff>
          <xdr:row>76</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77</xdr:row>
          <xdr:rowOff>0</xdr:rowOff>
        </xdr:from>
        <xdr:to>
          <xdr:col>2</xdr:col>
          <xdr:colOff>0</xdr:colOff>
          <xdr:row>78</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80</xdr:row>
          <xdr:rowOff>0</xdr:rowOff>
        </xdr:from>
        <xdr:to>
          <xdr:col>2</xdr:col>
          <xdr:colOff>0</xdr:colOff>
          <xdr:row>81</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83</xdr:row>
          <xdr:rowOff>0</xdr:rowOff>
        </xdr:from>
        <xdr:to>
          <xdr:col>2</xdr:col>
          <xdr:colOff>0</xdr:colOff>
          <xdr:row>84</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86</xdr:row>
          <xdr:rowOff>0</xdr:rowOff>
        </xdr:from>
        <xdr:to>
          <xdr:col>2</xdr:col>
          <xdr:colOff>0</xdr:colOff>
          <xdr:row>87</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88</xdr:row>
          <xdr:rowOff>7620</xdr:rowOff>
        </xdr:from>
        <xdr:to>
          <xdr:col>2</xdr:col>
          <xdr:colOff>0</xdr:colOff>
          <xdr:row>89</xdr:row>
          <xdr:rowOff>7620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91</xdr:row>
          <xdr:rowOff>0</xdr:rowOff>
        </xdr:from>
        <xdr:to>
          <xdr:col>2</xdr:col>
          <xdr:colOff>0</xdr:colOff>
          <xdr:row>92</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93</xdr:row>
          <xdr:rowOff>0</xdr:rowOff>
        </xdr:from>
        <xdr:to>
          <xdr:col>2</xdr:col>
          <xdr:colOff>0</xdr:colOff>
          <xdr:row>94</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98</xdr:row>
          <xdr:rowOff>0</xdr:rowOff>
        </xdr:from>
        <xdr:to>
          <xdr:col>2</xdr:col>
          <xdr:colOff>0</xdr:colOff>
          <xdr:row>99</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98</xdr:row>
          <xdr:rowOff>0</xdr:rowOff>
        </xdr:from>
        <xdr:to>
          <xdr:col>5</xdr:col>
          <xdr:colOff>0</xdr:colOff>
          <xdr:row>99</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100</xdr:row>
          <xdr:rowOff>0</xdr:rowOff>
        </xdr:from>
        <xdr:to>
          <xdr:col>2</xdr:col>
          <xdr:colOff>0</xdr:colOff>
          <xdr:row>101</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103</xdr:row>
          <xdr:rowOff>0</xdr:rowOff>
        </xdr:from>
        <xdr:to>
          <xdr:col>2</xdr:col>
          <xdr:colOff>0</xdr:colOff>
          <xdr:row>104</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106</xdr:row>
          <xdr:rowOff>0</xdr:rowOff>
        </xdr:from>
        <xdr:to>
          <xdr:col>2</xdr:col>
          <xdr:colOff>0</xdr:colOff>
          <xdr:row>107</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109</xdr:row>
          <xdr:rowOff>0</xdr:rowOff>
        </xdr:from>
        <xdr:to>
          <xdr:col>2</xdr:col>
          <xdr:colOff>0</xdr:colOff>
          <xdr:row>110</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111</xdr:row>
          <xdr:rowOff>0</xdr:rowOff>
        </xdr:from>
        <xdr:to>
          <xdr:col>2</xdr:col>
          <xdr:colOff>0</xdr:colOff>
          <xdr:row>112</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114</xdr:row>
          <xdr:rowOff>0</xdr:rowOff>
        </xdr:from>
        <xdr:to>
          <xdr:col>2</xdr:col>
          <xdr:colOff>0</xdr:colOff>
          <xdr:row>115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116</xdr:row>
          <xdr:rowOff>0</xdr:rowOff>
        </xdr:from>
        <xdr:to>
          <xdr:col>1</xdr:col>
          <xdr:colOff>426720</xdr:colOff>
          <xdr:row>117</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144</xdr:row>
          <xdr:rowOff>7620</xdr:rowOff>
        </xdr:from>
        <xdr:to>
          <xdr:col>2</xdr:col>
          <xdr:colOff>0</xdr:colOff>
          <xdr:row>145</xdr:row>
          <xdr:rowOff>7620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144</xdr:row>
          <xdr:rowOff>0</xdr:rowOff>
        </xdr:from>
        <xdr:to>
          <xdr:col>4</xdr:col>
          <xdr:colOff>426720</xdr:colOff>
          <xdr:row>145</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146</xdr:row>
          <xdr:rowOff>0</xdr:rowOff>
        </xdr:from>
        <xdr:to>
          <xdr:col>2</xdr:col>
          <xdr:colOff>0</xdr:colOff>
          <xdr:row>147</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149</xdr:row>
          <xdr:rowOff>0</xdr:rowOff>
        </xdr:from>
        <xdr:to>
          <xdr:col>2</xdr:col>
          <xdr:colOff>0</xdr:colOff>
          <xdr:row>150</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152</xdr:row>
          <xdr:rowOff>0</xdr:rowOff>
        </xdr:from>
        <xdr:to>
          <xdr:col>2</xdr:col>
          <xdr:colOff>0</xdr:colOff>
          <xdr:row>153</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155</xdr:row>
          <xdr:rowOff>0</xdr:rowOff>
        </xdr:from>
        <xdr:to>
          <xdr:col>2</xdr:col>
          <xdr:colOff>0</xdr:colOff>
          <xdr:row>156</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157</xdr:row>
          <xdr:rowOff>0</xdr:rowOff>
        </xdr:from>
        <xdr:to>
          <xdr:col>2</xdr:col>
          <xdr:colOff>0</xdr:colOff>
          <xdr:row>158</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160</xdr:row>
          <xdr:rowOff>0</xdr:rowOff>
        </xdr:from>
        <xdr:to>
          <xdr:col>2</xdr:col>
          <xdr:colOff>0</xdr:colOff>
          <xdr:row>161</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162</xdr:row>
          <xdr:rowOff>0</xdr:rowOff>
        </xdr:from>
        <xdr:to>
          <xdr:col>2</xdr:col>
          <xdr:colOff>0</xdr:colOff>
          <xdr:row>163</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121</xdr:row>
          <xdr:rowOff>0</xdr:rowOff>
        </xdr:from>
        <xdr:to>
          <xdr:col>2</xdr:col>
          <xdr:colOff>0</xdr:colOff>
          <xdr:row>122</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121</xdr:row>
          <xdr:rowOff>0</xdr:rowOff>
        </xdr:from>
        <xdr:to>
          <xdr:col>5</xdr:col>
          <xdr:colOff>0</xdr:colOff>
          <xdr:row>122</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122</xdr:row>
          <xdr:rowOff>190500</xdr:rowOff>
        </xdr:from>
        <xdr:to>
          <xdr:col>2</xdr:col>
          <xdr:colOff>0</xdr:colOff>
          <xdr:row>124</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126</xdr:row>
          <xdr:rowOff>0</xdr:rowOff>
        </xdr:from>
        <xdr:to>
          <xdr:col>2</xdr:col>
          <xdr:colOff>0</xdr:colOff>
          <xdr:row>127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129</xdr:row>
          <xdr:rowOff>7620</xdr:rowOff>
        </xdr:from>
        <xdr:to>
          <xdr:col>2</xdr:col>
          <xdr:colOff>0</xdr:colOff>
          <xdr:row>130</xdr:row>
          <xdr:rowOff>7620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132</xdr:row>
          <xdr:rowOff>0</xdr:rowOff>
        </xdr:from>
        <xdr:to>
          <xdr:col>2</xdr:col>
          <xdr:colOff>0</xdr:colOff>
          <xdr:row>133</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134</xdr:row>
          <xdr:rowOff>0</xdr:rowOff>
        </xdr:from>
        <xdr:to>
          <xdr:col>2</xdr:col>
          <xdr:colOff>0</xdr:colOff>
          <xdr:row>135</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136</xdr:row>
          <xdr:rowOff>190500</xdr:rowOff>
        </xdr:from>
        <xdr:to>
          <xdr:col>2</xdr:col>
          <xdr:colOff>0</xdr:colOff>
          <xdr:row>138</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139</xdr:row>
          <xdr:rowOff>0</xdr:rowOff>
        </xdr:from>
        <xdr:to>
          <xdr:col>2</xdr:col>
          <xdr:colOff>0</xdr:colOff>
          <xdr:row>140</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167</xdr:row>
          <xdr:rowOff>0</xdr:rowOff>
        </xdr:from>
        <xdr:to>
          <xdr:col>2</xdr:col>
          <xdr:colOff>0</xdr:colOff>
          <xdr:row>168</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167</xdr:row>
          <xdr:rowOff>0</xdr:rowOff>
        </xdr:from>
        <xdr:to>
          <xdr:col>4</xdr:col>
          <xdr:colOff>426720</xdr:colOff>
          <xdr:row>168</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169</xdr:row>
          <xdr:rowOff>0</xdr:rowOff>
        </xdr:from>
        <xdr:to>
          <xdr:col>2</xdr:col>
          <xdr:colOff>0</xdr:colOff>
          <xdr:row>170</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171</xdr:row>
          <xdr:rowOff>190500</xdr:rowOff>
        </xdr:from>
        <xdr:to>
          <xdr:col>2</xdr:col>
          <xdr:colOff>0</xdr:colOff>
          <xdr:row>173</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175</xdr:row>
          <xdr:rowOff>0</xdr:rowOff>
        </xdr:from>
        <xdr:to>
          <xdr:col>2</xdr:col>
          <xdr:colOff>0</xdr:colOff>
          <xdr:row>176</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178</xdr:row>
          <xdr:rowOff>0</xdr:rowOff>
        </xdr:from>
        <xdr:to>
          <xdr:col>2</xdr:col>
          <xdr:colOff>0</xdr:colOff>
          <xdr:row>179</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180</xdr:row>
          <xdr:rowOff>0</xdr:rowOff>
        </xdr:from>
        <xdr:to>
          <xdr:col>2</xdr:col>
          <xdr:colOff>0</xdr:colOff>
          <xdr:row>181</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183</xdr:row>
          <xdr:rowOff>0</xdr:rowOff>
        </xdr:from>
        <xdr:to>
          <xdr:col>2</xdr:col>
          <xdr:colOff>0</xdr:colOff>
          <xdr:row>184</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185</xdr:row>
          <xdr:rowOff>0</xdr:rowOff>
        </xdr:from>
        <xdr:to>
          <xdr:col>2</xdr:col>
          <xdr:colOff>0</xdr:colOff>
          <xdr:row>186</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190</xdr:row>
          <xdr:rowOff>0</xdr:rowOff>
        </xdr:from>
        <xdr:to>
          <xdr:col>1</xdr:col>
          <xdr:colOff>426720</xdr:colOff>
          <xdr:row>191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190</xdr:row>
          <xdr:rowOff>0</xdr:rowOff>
        </xdr:from>
        <xdr:to>
          <xdr:col>5</xdr:col>
          <xdr:colOff>0</xdr:colOff>
          <xdr:row>191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192</xdr:row>
          <xdr:rowOff>190500</xdr:rowOff>
        </xdr:from>
        <xdr:to>
          <xdr:col>2</xdr:col>
          <xdr:colOff>0</xdr:colOff>
          <xdr:row>194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196</xdr:row>
          <xdr:rowOff>0</xdr:rowOff>
        </xdr:from>
        <xdr:to>
          <xdr:col>2</xdr:col>
          <xdr:colOff>0</xdr:colOff>
          <xdr:row>197</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199</xdr:row>
          <xdr:rowOff>0</xdr:rowOff>
        </xdr:from>
        <xdr:to>
          <xdr:col>2</xdr:col>
          <xdr:colOff>0</xdr:colOff>
          <xdr:row>200</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202</xdr:row>
          <xdr:rowOff>0</xdr:rowOff>
        </xdr:from>
        <xdr:to>
          <xdr:col>2</xdr:col>
          <xdr:colOff>0</xdr:colOff>
          <xdr:row>203</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204</xdr:row>
          <xdr:rowOff>0</xdr:rowOff>
        </xdr:from>
        <xdr:to>
          <xdr:col>2</xdr:col>
          <xdr:colOff>0</xdr:colOff>
          <xdr:row>205</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207</xdr:row>
          <xdr:rowOff>0</xdr:rowOff>
        </xdr:from>
        <xdr:to>
          <xdr:col>2</xdr:col>
          <xdr:colOff>0</xdr:colOff>
          <xdr:row>208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209</xdr:row>
          <xdr:rowOff>0</xdr:rowOff>
        </xdr:from>
        <xdr:to>
          <xdr:col>2</xdr:col>
          <xdr:colOff>0</xdr:colOff>
          <xdr:row>210</xdr:row>
          <xdr:rowOff>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214</xdr:row>
          <xdr:rowOff>0</xdr:rowOff>
        </xdr:from>
        <xdr:to>
          <xdr:col>2</xdr:col>
          <xdr:colOff>0</xdr:colOff>
          <xdr:row>215</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214</xdr:row>
          <xdr:rowOff>0</xdr:rowOff>
        </xdr:from>
        <xdr:to>
          <xdr:col>5</xdr:col>
          <xdr:colOff>0</xdr:colOff>
          <xdr:row>215</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216</xdr:row>
          <xdr:rowOff>0</xdr:rowOff>
        </xdr:from>
        <xdr:to>
          <xdr:col>2</xdr:col>
          <xdr:colOff>0</xdr:colOff>
          <xdr:row>217</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219</xdr:row>
          <xdr:rowOff>0</xdr:rowOff>
        </xdr:from>
        <xdr:to>
          <xdr:col>2</xdr:col>
          <xdr:colOff>0</xdr:colOff>
          <xdr:row>220</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222</xdr:row>
          <xdr:rowOff>0</xdr:rowOff>
        </xdr:from>
        <xdr:to>
          <xdr:col>2</xdr:col>
          <xdr:colOff>0</xdr:colOff>
          <xdr:row>223</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225</xdr:row>
          <xdr:rowOff>0</xdr:rowOff>
        </xdr:from>
        <xdr:to>
          <xdr:col>2</xdr:col>
          <xdr:colOff>0</xdr:colOff>
          <xdr:row>226</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227</xdr:row>
          <xdr:rowOff>0</xdr:rowOff>
        </xdr:from>
        <xdr:to>
          <xdr:col>2</xdr:col>
          <xdr:colOff>0</xdr:colOff>
          <xdr:row>228</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232</xdr:row>
          <xdr:rowOff>0</xdr:rowOff>
        </xdr:from>
        <xdr:to>
          <xdr:col>2</xdr:col>
          <xdr:colOff>0</xdr:colOff>
          <xdr:row>233</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232</xdr:row>
          <xdr:rowOff>0</xdr:rowOff>
        </xdr:from>
        <xdr:to>
          <xdr:col>5</xdr:col>
          <xdr:colOff>0</xdr:colOff>
          <xdr:row>233</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234</xdr:row>
          <xdr:rowOff>0</xdr:rowOff>
        </xdr:from>
        <xdr:to>
          <xdr:col>2</xdr:col>
          <xdr:colOff>0</xdr:colOff>
          <xdr:row>235</xdr:row>
          <xdr:rowOff>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237</xdr:row>
          <xdr:rowOff>7620</xdr:rowOff>
        </xdr:from>
        <xdr:to>
          <xdr:col>2</xdr:col>
          <xdr:colOff>0</xdr:colOff>
          <xdr:row>238</xdr:row>
          <xdr:rowOff>7620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240</xdr:row>
          <xdr:rowOff>0</xdr:rowOff>
        </xdr:from>
        <xdr:to>
          <xdr:col>2</xdr:col>
          <xdr:colOff>0</xdr:colOff>
          <xdr:row>241</xdr:row>
          <xdr:rowOff>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243</xdr:row>
          <xdr:rowOff>0</xdr:rowOff>
        </xdr:from>
        <xdr:to>
          <xdr:col>2</xdr:col>
          <xdr:colOff>0</xdr:colOff>
          <xdr:row>244</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245</xdr:row>
          <xdr:rowOff>7620</xdr:rowOff>
        </xdr:from>
        <xdr:to>
          <xdr:col>2</xdr:col>
          <xdr:colOff>0</xdr:colOff>
          <xdr:row>246</xdr:row>
          <xdr:rowOff>7620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323385</xdr:colOff>
      <xdr:row>191</xdr:row>
      <xdr:rowOff>0</xdr:rowOff>
    </xdr:from>
    <xdr:to>
      <xdr:col>2</xdr:col>
      <xdr:colOff>0</xdr:colOff>
      <xdr:row>191</xdr:row>
      <xdr:rowOff>92926</xdr:rowOff>
    </xdr:to>
    <xdr:sp macro="" textlink="">
      <xdr:nvSpPr>
        <xdr:cNvPr id="2" name="フリーフォーム: 図形 1">
          <a:extLst>
            <a:ext uri="{FF2B5EF4-FFF2-40B4-BE49-F238E27FC236}">
              <a16:creationId xmlns:a16="http://schemas.microsoft.com/office/drawing/2014/main" id="{00000000-0008-0000-0100-000002000000}"/>
            </a:ext>
          </a:extLst>
        </xdr:cNvPr>
        <xdr:cNvSpPr/>
      </xdr:nvSpPr>
      <xdr:spPr bwMode="auto">
        <a:xfrm>
          <a:off x="506265" y="36195000"/>
          <a:ext cx="110955" cy="92926"/>
        </a:xfrm>
        <a:custGeom>
          <a:avLst/>
          <a:gdLst>
            <a:gd name="connsiteX0" fmla="*/ 0 w 111512"/>
            <a:gd name="connsiteY0" fmla="*/ 0 h 92926"/>
            <a:gd name="connsiteX1" fmla="*/ 0 w 111512"/>
            <a:gd name="connsiteY1" fmla="*/ 92926 h 92926"/>
            <a:gd name="connsiteX2" fmla="*/ 111512 w 111512"/>
            <a:gd name="connsiteY2" fmla="*/ 92926 h 92926"/>
          </a:gdLst>
          <a:ahLst/>
          <a:cxnLst>
            <a:cxn ang="0">
              <a:pos x="connsiteX0" y="connsiteY0"/>
            </a:cxn>
            <a:cxn ang="0">
              <a:pos x="connsiteX1" y="connsiteY1"/>
            </a:cxn>
            <a:cxn ang="0">
              <a:pos x="connsiteX2" y="connsiteY2"/>
            </a:cxn>
          </a:cxnLst>
          <a:rect l="l" t="t" r="r" b="b"/>
          <a:pathLst>
            <a:path w="111512" h="92926">
              <a:moveTo>
                <a:pt x="0" y="0"/>
              </a:moveTo>
              <a:lnTo>
                <a:pt x="0" y="92926"/>
              </a:lnTo>
              <a:lnTo>
                <a:pt x="111512" y="92926"/>
              </a:lnTo>
            </a:path>
          </a:pathLst>
        </a:custGeom>
        <a:noFill/>
        <a:ln w="9525" cap="flat" cmpd="sng" algn="ctr">
          <a:solidFill>
            <a:sysClr val="windowText" lastClr="000000"/>
          </a:solidFill>
          <a:prstDash val="solid"/>
          <a:round/>
          <a:headEnd type="none" w="med" len="med"/>
          <a:tailEnd type="arrow"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245165</xdr:colOff>
      <xdr:row>28</xdr:row>
      <xdr:rowOff>83820</xdr:rowOff>
    </xdr:from>
    <xdr:to>
      <xdr:col>14</xdr:col>
      <xdr:colOff>0</xdr:colOff>
      <xdr:row>35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0695" y="5272046"/>
          <a:ext cx="5440018" cy="1261276"/>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kumimoji="1" lang="ja-JP" altLang="en-US" sz="900">
              <a:solidFill>
                <a:schemeClr val="tx1"/>
              </a:solidFill>
              <a:latin typeface="HG丸ｺﾞｼｯｸM-PRO" panose="020F0600000000000000" pitchFamily="50" charset="-128"/>
              <a:ea typeface="HG丸ｺﾞｼｯｸM-PRO" panose="020F0600000000000000" pitchFamily="50" charset="-128"/>
            </a:rPr>
            <a:t>（１）廃棄物の管理を担当する部署や係を設けている場合は「はい」を選択してください。</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（２）廃棄物の管理についての社内の規定を定めている場合は「はい」を選択してください。</a:t>
          </a: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（３）廃棄物の管理について定期的な社内研修などを行っている場合は「はい」を選択してください。</a:t>
          </a: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（４）委託事業者に引き渡すまで、資源化物を保管するための専用の場所を設置している場合は、</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　　　「はい」を選択してください。</a:t>
          </a: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（５）事業所内で廃棄物を処理する施設（生ごみ処理機、空き缶のプレス機等も含む）を保有して</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a:solidFill>
                <a:schemeClr val="tx1"/>
              </a:solidFill>
              <a:latin typeface="HG丸ｺﾞｼｯｸM-PRO" panose="020F0600000000000000" pitchFamily="50" charset="-128"/>
              <a:ea typeface="HG丸ｺﾞｼｯｸM-PRO" panose="020F0600000000000000" pitchFamily="50" charset="-128"/>
            </a:rPr>
            <a:t>　　　いる場合は、「はい」を選択してください。</a:t>
          </a:r>
        </a:p>
      </xdr:txBody>
    </xdr:sp>
    <xdr:clientData/>
  </xdr:twoCellAnchor>
  <xdr:oneCellAnchor>
    <xdr:from>
      <xdr:col>3</xdr:col>
      <xdr:colOff>18221</xdr:colOff>
      <xdr:row>18</xdr:row>
      <xdr:rowOff>60308</xdr:rowOff>
    </xdr:from>
    <xdr:ext cx="4777740" cy="59552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69781" y="3298808"/>
          <a:ext cx="4777740" cy="595529"/>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r>
            <a:rPr kumimoji="1" lang="ja-JP" altLang="en-US" sz="900">
              <a:solidFill>
                <a:schemeClr val="tx1"/>
              </a:solidFill>
              <a:latin typeface="HG丸ｺﾞｼｯｸM-PRO" panose="020F0600000000000000" pitchFamily="50" charset="-128"/>
              <a:ea typeface="HG丸ｺﾞｼｯｸM-PRO" panose="020F0600000000000000" pitchFamily="50" charset="-128"/>
            </a:rPr>
            <a:t>計画書の入力内容について、ご担当者宛てに連絡させていただく場合がありますので、事業所の代表者等ではなく、実際に本計画書の作成を行っていただく方について入力してください。</a:t>
          </a:r>
        </a:p>
      </xdr:txBody>
    </xdr:sp>
    <xdr:clientData/>
  </xdr:oneCellAnchor>
  <xdr:twoCellAnchor>
    <xdr:from>
      <xdr:col>2</xdr:col>
      <xdr:colOff>249544</xdr:colOff>
      <xdr:row>15</xdr:row>
      <xdr:rowOff>1</xdr:rowOff>
    </xdr:from>
    <xdr:to>
      <xdr:col>2</xdr:col>
      <xdr:colOff>388379</xdr:colOff>
      <xdr:row>18</xdr:row>
      <xdr:rowOff>405</xdr:rowOff>
    </xdr:to>
    <xdr:sp macro="" textlink="">
      <xdr:nvSpPr>
        <xdr:cNvPr id="7" name="左中かっこ 6">
          <a:extLst>
            <a:ext uri="{FF2B5EF4-FFF2-40B4-BE49-F238E27FC236}">
              <a16:creationId xmlns:a16="http://schemas.microsoft.com/office/drawing/2014/main" id="{00000000-0008-0000-0100-000007000000}"/>
            </a:ext>
          </a:extLst>
        </xdr:cNvPr>
        <xdr:cNvSpPr/>
      </xdr:nvSpPr>
      <xdr:spPr bwMode="auto">
        <a:xfrm>
          <a:off x="872396" y="2690192"/>
          <a:ext cx="138835" cy="576874"/>
        </a:xfrm>
        <a:prstGeom prst="leftBrace">
          <a:avLst>
            <a:gd name="adj1" fmla="val 85339"/>
            <a:gd name="adj2" fmla="val 50000"/>
          </a:avLst>
        </a:prstGeom>
        <a:solidFill>
          <a:srgbClr xmlns:mc="http://schemas.openxmlformats.org/markup-compatibility/2006" xmlns:a14="http://schemas.microsoft.com/office/drawing/2010/main" val="FFFFFF" mc:Ignorable="a14" a14:legacySpreadsheetColorIndex="65"/>
        </a:solidFill>
        <a:ln w="127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192157</xdr:colOff>
      <xdr:row>51</xdr:row>
      <xdr:rowOff>172278</xdr:rowOff>
    </xdr:from>
    <xdr:to>
      <xdr:col>6</xdr:col>
      <xdr:colOff>159026</xdr:colOff>
      <xdr:row>53</xdr:row>
      <xdr:rowOff>19878</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bwMode="auto">
        <a:xfrm>
          <a:off x="377687" y="9780104"/>
          <a:ext cx="2153478" cy="231913"/>
        </a:xfrm>
        <a:prstGeom prst="roundRect">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396240</xdr:colOff>
      <xdr:row>50</xdr:row>
      <xdr:rowOff>38100</xdr:rowOff>
    </xdr:from>
    <xdr:to>
      <xdr:col>6</xdr:col>
      <xdr:colOff>259080</xdr:colOff>
      <xdr:row>51</xdr:row>
      <xdr:rowOff>106680</xdr:rowOff>
    </xdr:to>
    <xdr:sp macro="" textlink="">
      <xdr:nvSpPr>
        <xdr:cNvPr id="13" name="フリーフォーム: 図形 12">
          <a:extLst>
            <a:ext uri="{FF2B5EF4-FFF2-40B4-BE49-F238E27FC236}">
              <a16:creationId xmlns:a16="http://schemas.microsoft.com/office/drawing/2014/main" id="{00000000-0008-0000-0100-00000D000000}"/>
            </a:ext>
          </a:extLst>
        </xdr:cNvPr>
        <xdr:cNvSpPr/>
      </xdr:nvSpPr>
      <xdr:spPr bwMode="auto">
        <a:xfrm>
          <a:off x="1013460" y="9372600"/>
          <a:ext cx="1600200" cy="259080"/>
        </a:xfrm>
        <a:custGeom>
          <a:avLst/>
          <a:gdLst>
            <a:gd name="connsiteX0" fmla="*/ 781879 w 781879"/>
            <a:gd name="connsiteY0" fmla="*/ 0 h 815009"/>
            <a:gd name="connsiteX1" fmla="*/ 0 w 781879"/>
            <a:gd name="connsiteY1" fmla="*/ 815009 h 815009"/>
          </a:gdLst>
          <a:ahLst/>
          <a:cxnLst>
            <a:cxn ang="0">
              <a:pos x="connsiteX0" y="connsiteY0"/>
            </a:cxn>
            <a:cxn ang="0">
              <a:pos x="connsiteX1" y="connsiteY1"/>
            </a:cxn>
          </a:cxnLst>
          <a:rect l="l" t="t" r="r" b="b"/>
          <a:pathLst>
            <a:path w="781879" h="815009">
              <a:moveTo>
                <a:pt x="781879" y="0"/>
              </a:moveTo>
              <a:lnTo>
                <a:pt x="0" y="815009"/>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6</xdr:col>
      <xdr:colOff>259080</xdr:colOff>
      <xdr:row>48</xdr:row>
      <xdr:rowOff>187466</xdr:rowOff>
    </xdr:from>
    <xdr:ext cx="3498242" cy="9326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613660" y="9140966"/>
          <a:ext cx="3498242" cy="932673"/>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はじめに、排出の有無を選択してください。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「排出あり」の場合は、</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排出方法</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のうち該当するものを全て選択・入力してください。</a:t>
          </a:r>
          <a:endParaRPr kumimoji="1" lang="en-US" altLang="ja-JP" sz="900" b="0" u="none">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「排出なし」の場合は、</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排出方法</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の項目は入力不要ですので、</a:t>
          </a:r>
        </a:p>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次の項目へ進んでください。</a:t>
          </a:r>
        </a:p>
      </xdr:txBody>
    </xdr:sp>
    <xdr:clientData/>
  </xdr:oneCellAnchor>
  <xdr:twoCellAnchor>
    <xdr:from>
      <xdr:col>2</xdr:col>
      <xdr:colOff>1</xdr:colOff>
      <xdr:row>16</xdr:row>
      <xdr:rowOff>72887</xdr:rowOff>
    </xdr:from>
    <xdr:to>
      <xdr:col>3</xdr:col>
      <xdr:colOff>6627</xdr:colOff>
      <xdr:row>19</xdr:row>
      <xdr:rowOff>26505</xdr:rowOff>
    </xdr:to>
    <xdr:sp macro="" textlink="">
      <xdr:nvSpPr>
        <xdr:cNvPr id="15" name="フリーフォーム: 図形 14">
          <a:extLst>
            <a:ext uri="{FF2B5EF4-FFF2-40B4-BE49-F238E27FC236}">
              <a16:creationId xmlns:a16="http://schemas.microsoft.com/office/drawing/2014/main" id="{00000000-0008-0000-0100-00000F000000}"/>
            </a:ext>
          </a:extLst>
        </xdr:cNvPr>
        <xdr:cNvSpPr/>
      </xdr:nvSpPr>
      <xdr:spPr bwMode="auto">
        <a:xfrm>
          <a:off x="622853" y="2955235"/>
          <a:ext cx="443948" cy="530087"/>
        </a:xfrm>
        <a:custGeom>
          <a:avLst/>
          <a:gdLst>
            <a:gd name="connsiteX0" fmla="*/ 377687 w 377687"/>
            <a:gd name="connsiteY0" fmla="*/ 530087 h 530087"/>
            <a:gd name="connsiteX1" fmla="*/ 0 w 377687"/>
            <a:gd name="connsiteY1" fmla="*/ 530087 h 530087"/>
            <a:gd name="connsiteX2" fmla="*/ 0 w 377687"/>
            <a:gd name="connsiteY2" fmla="*/ 0 h 530087"/>
            <a:gd name="connsiteX3" fmla="*/ 152400 w 377687"/>
            <a:gd name="connsiteY3" fmla="*/ 0 h 530087"/>
          </a:gdLst>
          <a:ahLst/>
          <a:cxnLst>
            <a:cxn ang="0">
              <a:pos x="connsiteX0" y="connsiteY0"/>
            </a:cxn>
            <a:cxn ang="0">
              <a:pos x="connsiteX1" y="connsiteY1"/>
            </a:cxn>
            <a:cxn ang="0">
              <a:pos x="connsiteX2" y="connsiteY2"/>
            </a:cxn>
            <a:cxn ang="0">
              <a:pos x="connsiteX3" y="connsiteY3"/>
            </a:cxn>
          </a:cxnLst>
          <a:rect l="l" t="t" r="r" b="b"/>
          <a:pathLst>
            <a:path w="377687" h="530087">
              <a:moveTo>
                <a:pt x="377687" y="530087"/>
              </a:moveTo>
              <a:lnTo>
                <a:pt x="0" y="530087"/>
              </a:lnTo>
              <a:lnTo>
                <a:pt x="0" y="0"/>
              </a:lnTo>
              <a:lnTo>
                <a:pt x="15240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112643</xdr:colOff>
      <xdr:row>31</xdr:row>
      <xdr:rowOff>6626</xdr:rowOff>
    </xdr:from>
    <xdr:to>
      <xdr:col>1</xdr:col>
      <xdr:colOff>245166</xdr:colOff>
      <xdr:row>35</xdr:row>
      <xdr:rowOff>26504</xdr:rowOff>
    </xdr:to>
    <xdr:sp macro="" textlink="">
      <xdr:nvSpPr>
        <xdr:cNvPr id="23" name="フリーフォーム: 図形 22">
          <a:extLst>
            <a:ext uri="{FF2B5EF4-FFF2-40B4-BE49-F238E27FC236}">
              <a16:creationId xmlns:a16="http://schemas.microsoft.com/office/drawing/2014/main" id="{00000000-0008-0000-0100-000017000000}"/>
            </a:ext>
          </a:extLst>
        </xdr:cNvPr>
        <xdr:cNvSpPr/>
      </xdr:nvSpPr>
      <xdr:spPr bwMode="auto">
        <a:xfrm>
          <a:off x="112643" y="5771322"/>
          <a:ext cx="318053" cy="788504"/>
        </a:xfrm>
        <a:custGeom>
          <a:avLst/>
          <a:gdLst>
            <a:gd name="connsiteX0" fmla="*/ 318053 w 318053"/>
            <a:gd name="connsiteY0" fmla="*/ 0 h 788504"/>
            <a:gd name="connsiteX1" fmla="*/ 0 w 318053"/>
            <a:gd name="connsiteY1" fmla="*/ 0 h 788504"/>
            <a:gd name="connsiteX2" fmla="*/ 0 w 318053"/>
            <a:gd name="connsiteY2" fmla="*/ 788504 h 788504"/>
          </a:gdLst>
          <a:ahLst/>
          <a:cxnLst>
            <a:cxn ang="0">
              <a:pos x="connsiteX0" y="connsiteY0"/>
            </a:cxn>
            <a:cxn ang="0">
              <a:pos x="connsiteX1" y="connsiteY1"/>
            </a:cxn>
            <a:cxn ang="0">
              <a:pos x="connsiteX2" y="connsiteY2"/>
            </a:cxn>
          </a:cxnLst>
          <a:rect l="l" t="t" r="r" b="b"/>
          <a:pathLst>
            <a:path w="318053" h="788504">
              <a:moveTo>
                <a:pt x="318053" y="0"/>
              </a:moveTo>
              <a:lnTo>
                <a:pt x="0" y="0"/>
              </a:lnTo>
              <a:lnTo>
                <a:pt x="0" y="788504"/>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5</xdr:col>
      <xdr:colOff>364103</xdr:colOff>
      <xdr:row>168</xdr:row>
      <xdr:rowOff>73841</xdr:rowOff>
    </xdr:from>
    <xdr:ext cx="3217297" cy="445488"/>
    <xdr:sp macro="" textlink="">
      <xdr:nvSpPr>
        <xdr:cNvPr id="5246" name="テキスト ボックス 5245">
          <a:extLst>
            <a:ext uri="{FF2B5EF4-FFF2-40B4-BE49-F238E27FC236}">
              <a16:creationId xmlns:a16="http://schemas.microsoft.com/office/drawing/2014/main" id="{00000000-0008-0000-0100-00007E140000}"/>
            </a:ext>
          </a:extLst>
        </xdr:cNvPr>
        <xdr:cNvSpPr txBox="1"/>
      </xdr:nvSpPr>
      <xdr:spPr>
        <a:xfrm>
          <a:off x="2284343" y="31887341"/>
          <a:ext cx="3217297" cy="445488"/>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「排出なし」の場合は、</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排出方法</a:t>
          </a:r>
          <a:r>
            <a:rPr kumimoji="1" lang="en-US" altLang="ja-JP" sz="900" b="0" u="none">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は入力不要ですので、</a:t>
          </a:r>
          <a:endParaRPr kumimoji="1" lang="en-US" altLang="ja-JP" sz="900" b="0" u="none">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次の項目に進んでください。</a:t>
          </a:r>
        </a:p>
      </xdr:txBody>
    </xdr:sp>
    <xdr:clientData/>
  </xdr:oneCellAnchor>
  <xdr:oneCellAnchor>
    <xdr:from>
      <xdr:col>2</xdr:col>
      <xdr:colOff>22860</xdr:colOff>
      <xdr:row>192</xdr:row>
      <xdr:rowOff>47202</xdr:rowOff>
    </xdr:from>
    <xdr:ext cx="5212080" cy="1286298"/>
    <xdr:sp macro="" textlink="">
      <xdr:nvSpPr>
        <xdr:cNvPr id="5247" name="テキスト ボックス 5246">
          <a:extLst>
            <a:ext uri="{FF2B5EF4-FFF2-40B4-BE49-F238E27FC236}">
              <a16:creationId xmlns:a16="http://schemas.microsoft.com/office/drawing/2014/main" id="{00000000-0008-0000-0100-00007F140000}"/>
            </a:ext>
          </a:extLst>
        </xdr:cNvPr>
        <xdr:cNvSpPr txBox="1"/>
      </xdr:nvSpPr>
      <xdr:spPr>
        <a:xfrm>
          <a:off x="640080" y="36623202"/>
          <a:ext cx="5212080" cy="1286298"/>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（１）～（６）以外の一般廃棄物は、「その他の一般廃棄物」として選択・入力してください。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該当があれば「排出あり」を選択し、具体的な内容を入力してください。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産業廃棄物は対象外です。</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令和６年度は、汚れ等から分別できずに、事業系一般廃棄物として清掃工場にて焼却処分している廃棄物は、「食物残さ（塵芥類）」の区分で回答いただきましたが、「食物残さ（生ごみ）」とは分けて回答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160020</xdr:colOff>
      <xdr:row>211</xdr:row>
      <xdr:rowOff>16126</xdr:rowOff>
    </xdr:from>
    <xdr:ext cx="815340" cy="150041"/>
    <xdr:sp macro="" textlink="">
      <xdr:nvSpPr>
        <xdr:cNvPr id="5250" name="テキスト ボックス 5249">
          <a:extLst>
            <a:ext uri="{FF2B5EF4-FFF2-40B4-BE49-F238E27FC236}">
              <a16:creationId xmlns:a16="http://schemas.microsoft.com/office/drawing/2014/main" id="{00000000-0008-0000-0100-000082140000}"/>
            </a:ext>
          </a:extLst>
        </xdr:cNvPr>
        <xdr:cNvSpPr txBox="1"/>
      </xdr:nvSpPr>
      <xdr:spPr>
        <a:xfrm>
          <a:off x="2514600" y="40021126"/>
          <a:ext cx="815340" cy="15004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marL="0" indent="0"/>
          <a:r>
            <a:rPr kumimoji="1" lang="ja-JP" altLang="en-US" sz="900" b="1">
              <a:solidFill>
                <a:srgbClr val="FF0000"/>
              </a:solidFill>
              <a:latin typeface="HG丸ｺﾞｼｯｸM-PRO" panose="020F0600000000000000" pitchFamily="50" charset="-128"/>
              <a:ea typeface="HG丸ｺﾞｼｯｸM-PRO" panose="020F0600000000000000" pitchFamily="50" charset="-128"/>
              <a:cs typeface="+mn-cs"/>
            </a:rPr>
            <a:t>ご確認ください</a:t>
          </a:r>
          <a:endParaRPr kumimoji="1" lang="en-US" altLang="ja-JP" sz="900" b="1">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6</xdr:col>
      <xdr:colOff>144487</xdr:colOff>
      <xdr:row>232</xdr:row>
      <xdr:rowOff>39858</xdr:rowOff>
    </xdr:from>
    <xdr:to>
      <xdr:col>7</xdr:col>
      <xdr:colOff>388633</xdr:colOff>
      <xdr:row>232</xdr:row>
      <xdr:rowOff>94150</xdr:rowOff>
    </xdr:to>
    <xdr:sp macro="" textlink="">
      <xdr:nvSpPr>
        <xdr:cNvPr id="5251" name="フリーフォーム: 図形 5250">
          <a:extLst>
            <a:ext uri="{FF2B5EF4-FFF2-40B4-BE49-F238E27FC236}">
              <a16:creationId xmlns:a16="http://schemas.microsoft.com/office/drawing/2014/main" id="{00000000-0008-0000-0100-000083140000}"/>
            </a:ext>
          </a:extLst>
        </xdr:cNvPr>
        <xdr:cNvSpPr/>
      </xdr:nvSpPr>
      <xdr:spPr bwMode="auto">
        <a:xfrm flipV="1">
          <a:off x="2494964" y="44915796"/>
          <a:ext cx="677900" cy="54292"/>
        </a:xfrm>
        <a:custGeom>
          <a:avLst/>
          <a:gdLst>
            <a:gd name="connsiteX0" fmla="*/ 594360 w 594360"/>
            <a:gd name="connsiteY0" fmla="*/ 0 h 0"/>
            <a:gd name="connsiteX1" fmla="*/ 0 w 594360"/>
            <a:gd name="connsiteY1" fmla="*/ 0 h 0"/>
          </a:gdLst>
          <a:ahLst/>
          <a:cxnLst>
            <a:cxn ang="0">
              <a:pos x="connsiteX0" y="connsiteY0"/>
            </a:cxn>
            <a:cxn ang="0">
              <a:pos x="connsiteX1" y="connsiteY1"/>
            </a:cxn>
          </a:cxnLst>
          <a:rect l="l" t="t" r="r" b="b"/>
          <a:pathLst>
            <a:path w="594360">
              <a:moveTo>
                <a:pt x="594360" y="0"/>
              </a:move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7</xdr:col>
      <xdr:colOff>367578</xdr:colOff>
      <xdr:row>231</xdr:row>
      <xdr:rowOff>95532</xdr:rowOff>
    </xdr:from>
    <xdr:ext cx="2735580" cy="445488"/>
    <xdr:sp macro="" textlink="">
      <xdr:nvSpPr>
        <xdr:cNvPr id="5120" name="テキスト ボックス 5119">
          <a:extLst>
            <a:ext uri="{FF2B5EF4-FFF2-40B4-BE49-F238E27FC236}">
              <a16:creationId xmlns:a16="http://schemas.microsoft.com/office/drawing/2014/main" id="{00000000-0008-0000-0100-000000140000}"/>
            </a:ext>
          </a:extLst>
        </xdr:cNvPr>
        <xdr:cNvSpPr txBox="1"/>
      </xdr:nvSpPr>
      <xdr:spPr>
        <a:xfrm>
          <a:off x="3151809" y="44778040"/>
          <a:ext cx="2735580" cy="445488"/>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自動販売機の設置業者が全て回収している場合は、</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「排出なし」としてください。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xdr:col>
      <xdr:colOff>185230</xdr:colOff>
      <xdr:row>145</xdr:row>
      <xdr:rowOff>156816</xdr:rowOff>
    </xdr:from>
    <xdr:to>
      <xdr:col>2</xdr:col>
      <xdr:colOff>4093</xdr:colOff>
      <xdr:row>147</xdr:row>
      <xdr:rowOff>24787</xdr:rowOff>
    </xdr:to>
    <xdr:sp macro="" textlink="">
      <xdr:nvSpPr>
        <xdr:cNvPr id="5256" name="楕円 5255">
          <a:extLst>
            <a:ext uri="{FF2B5EF4-FFF2-40B4-BE49-F238E27FC236}">
              <a16:creationId xmlns:a16="http://schemas.microsoft.com/office/drawing/2014/main" id="{00000000-0008-0000-0100-000088140000}"/>
            </a:ext>
          </a:extLst>
        </xdr:cNvPr>
        <xdr:cNvSpPr>
          <a:spLocks noChangeAspect="1"/>
        </xdr:cNvSpPr>
      </xdr:nvSpPr>
      <xdr:spPr bwMode="auto">
        <a:xfrm>
          <a:off x="370760" y="28019512"/>
          <a:ext cx="256185"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185230</xdr:colOff>
      <xdr:row>151</xdr:row>
      <xdr:rowOff>164837</xdr:rowOff>
    </xdr:from>
    <xdr:to>
      <xdr:col>2</xdr:col>
      <xdr:colOff>4093</xdr:colOff>
      <xdr:row>153</xdr:row>
      <xdr:rowOff>32808</xdr:rowOff>
    </xdr:to>
    <xdr:sp macro="" textlink="">
      <xdr:nvSpPr>
        <xdr:cNvPr id="5257" name="楕円 5256">
          <a:extLst>
            <a:ext uri="{FF2B5EF4-FFF2-40B4-BE49-F238E27FC236}">
              <a16:creationId xmlns:a16="http://schemas.microsoft.com/office/drawing/2014/main" id="{00000000-0008-0000-0100-000089140000}"/>
            </a:ext>
          </a:extLst>
        </xdr:cNvPr>
        <xdr:cNvSpPr>
          <a:spLocks noChangeAspect="1"/>
        </xdr:cNvSpPr>
      </xdr:nvSpPr>
      <xdr:spPr bwMode="auto">
        <a:xfrm>
          <a:off x="370760" y="29180472"/>
          <a:ext cx="256185"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91440</xdr:colOff>
      <xdr:row>144</xdr:row>
      <xdr:rowOff>0</xdr:rowOff>
    </xdr:from>
    <xdr:to>
      <xdr:col>6</xdr:col>
      <xdr:colOff>56148</xdr:colOff>
      <xdr:row>146</xdr:row>
      <xdr:rowOff>30480</xdr:rowOff>
    </xdr:to>
    <xdr:sp macro="" textlink="">
      <xdr:nvSpPr>
        <xdr:cNvPr id="5258" name="フリーフォーム: 図形 5257">
          <a:extLst>
            <a:ext uri="{FF2B5EF4-FFF2-40B4-BE49-F238E27FC236}">
              <a16:creationId xmlns:a16="http://schemas.microsoft.com/office/drawing/2014/main" id="{00000000-0008-0000-0100-00008A140000}"/>
            </a:ext>
          </a:extLst>
        </xdr:cNvPr>
        <xdr:cNvSpPr/>
      </xdr:nvSpPr>
      <xdr:spPr bwMode="auto">
        <a:xfrm>
          <a:off x="709061" y="27528253"/>
          <a:ext cx="1697255" cy="415490"/>
        </a:xfrm>
        <a:custGeom>
          <a:avLst/>
          <a:gdLst>
            <a:gd name="connsiteX0" fmla="*/ 1684020 w 1684020"/>
            <a:gd name="connsiteY0" fmla="*/ 0 h 426720"/>
            <a:gd name="connsiteX1" fmla="*/ 0 w 1684020"/>
            <a:gd name="connsiteY1" fmla="*/ 426720 h 426720"/>
          </a:gdLst>
          <a:ahLst/>
          <a:cxnLst>
            <a:cxn ang="0">
              <a:pos x="connsiteX0" y="connsiteY0"/>
            </a:cxn>
            <a:cxn ang="0">
              <a:pos x="connsiteX1" y="connsiteY1"/>
            </a:cxn>
          </a:cxnLst>
          <a:rect l="l" t="t" r="r" b="b"/>
          <a:pathLst>
            <a:path w="1684020" h="426720">
              <a:moveTo>
                <a:pt x="1684020" y="0"/>
              </a:moveTo>
              <a:lnTo>
                <a:pt x="0" y="42672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38100</xdr:colOff>
      <xdr:row>144</xdr:row>
      <xdr:rowOff>4010</xdr:rowOff>
    </xdr:from>
    <xdr:to>
      <xdr:col>6</xdr:col>
      <xdr:colOff>52137</xdr:colOff>
      <xdr:row>151</xdr:row>
      <xdr:rowOff>182880</xdr:rowOff>
    </xdr:to>
    <xdr:sp macro="" textlink="">
      <xdr:nvSpPr>
        <xdr:cNvPr id="5259" name="フリーフォーム: 図形 5258">
          <a:extLst>
            <a:ext uri="{FF2B5EF4-FFF2-40B4-BE49-F238E27FC236}">
              <a16:creationId xmlns:a16="http://schemas.microsoft.com/office/drawing/2014/main" id="{00000000-0008-0000-0100-00008B140000}"/>
            </a:ext>
          </a:extLst>
        </xdr:cNvPr>
        <xdr:cNvSpPr/>
      </xdr:nvSpPr>
      <xdr:spPr bwMode="auto">
        <a:xfrm>
          <a:off x="655721" y="27532263"/>
          <a:ext cx="1746584" cy="1526406"/>
        </a:xfrm>
        <a:custGeom>
          <a:avLst/>
          <a:gdLst>
            <a:gd name="connsiteX0" fmla="*/ 1684020 w 1684020"/>
            <a:gd name="connsiteY0" fmla="*/ 0 h 426720"/>
            <a:gd name="connsiteX1" fmla="*/ 0 w 1684020"/>
            <a:gd name="connsiteY1" fmla="*/ 426720 h 426720"/>
          </a:gdLst>
          <a:ahLst/>
          <a:cxnLst>
            <a:cxn ang="0">
              <a:pos x="connsiteX0" y="connsiteY0"/>
            </a:cxn>
            <a:cxn ang="0">
              <a:pos x="connsiteX1" y="connsiteY1"/>
            </a:cxn>
          </a:cxnLst>
          <a:rect l="l" t="t" r="r" b="b"/>
          <a:pathLst>
            <a:path w="1684020" h="426720">
              <a:moveTo>
                <a:pt x="1684020" y="0"/>
              </a:moveTo>
              <a:lnTo>
                <a:pt x="0" y="42672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6</xdr:col>
      <xdr:colOff>53341</xdr:colOff>
      <xdr:row>142</xdr:row>
      <xdr:rowOff>32848</xdr:rowOff>
    </xdr:from>
    <xdr:ext cx="3436620" cy="745571"/>
    <xdr:sp macro="" textlink="">
      <xdr:nvSpPr>
        <xdr:cNvPr id="5255" name="テキスト ボックス 5254">
          <a:extLst>
            <a:ext uri="{FF2B5EF4-FFF2-40B4-BE49-F238E27FC236}">
              <a16:creationId xmlns:a16="http://schemas.microsoft.com/office/drawing/2014/main" id="{00000000-0008-0000-0100-000087140000}"/>
            </a:ext>
          </a:extLst>
        </xdr:cNvPr>
        <xdr:cNvSpPr txBox="1"/>
      </xdr:nvSpPr>
      <xdr:spPr>
        <a:xfrm>
          <a:off x="2407921" y="26893348"/>
          <a:ext cx="3436620" cy="745571"/>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該当する排出方法を全て選択・入力してください。</a:t>
          </a:r>
          <a:endParaRPr kumimoji="1" lang="en-US" altLang="ja-JP" sz="900" b="0" u="none">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u="none">
              <a:solidFill>
                <a:schemeClr val="tx1"/>
              </a:solidFill>
              <a:latin typeface="HG丸ｺﾞｼｯｸM-PRO" panose="020F0600000000000000" pitchFamily="50" charset="-128"/>
              <a:ea typeface="HG丸ｺﾞｼｯｸM-PRO" panose="020F0600000000000000" pitchFamily="50" charset="-128"/>
            </a:rPr>
            <a:t>例えば、「資源化できるものは資源化事業者に委託し、資源化に適さないものは一般廃棄物収集運搬業者に委託し市の処理施設で焼却している」といった場合は、このように選択します。</a:t>
          </a:r>
          <a:endParaRPr kumimoji="1" lang="en-US" altLang="ja-JP" sz="900" b="0" u="none">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1</xdr:colOff>
      <xdr:row>249</xdr:row>
      <xdr:rowOff>1</xdr:rowOff>
    </xdr:from>
    <xdr:to>
      <xdr:col>12</xdr:col>
      <xdr:colOff>178905</xdr:colOff>
      <xdr:row>252</xdr:row>
      <xdr:rowOff>13252</xdr:rowOff>
    </xdr:to>
    <xdr:sp macro="" textlink="">
      <xdr:nvSpPr>
        <xdr:cNvPr id="5264" name="四角形: 角を丸くする 5263">
          <a:extLst>
            <a:ext uri="{FF2B5EF4-FFF2-40B4-BE49-F238E27FC236}">
              <a16:creationId xmlns:a16="http://schemas.microsoft.com/office/drawing/2014/main" id="{00000000-0008-0000-0100-000090140000}"/>
            </a:ext>
          </a:extLst>
        </xdr:cNvPr>
        <xdr:cNvSpPr/>
      </xdr:nvSpPr>
      <xdr:spPr bwMode="auto">
        <a:xfrm>
          <a:off x="185531" y="48231288"/>
          <a:ext cx="4989444" cy="589721"/>
        </a:xfrm>
        <a:prstGeom prst="roundRect">
          <a:avLst>
            <a:gd name="adj" fmla="val 11310"/>
          </a:avLst>
        </a:prstGeom>
        <a:no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10</xdr:col>
      <xdr:colOff>205740</xdr:colOff>
      <xdr:row>248</xdr:row>
      <xdr:rowOff>28385</xdr:rowOff>
    </xdr:from>
    <xdr:ext cx="815340" cy="150041"/>
    <xdr:sp macro="" textlink="">
      <xdr:nvSpPr>
        <xdr:cNvPr id="5265" name="テキスト ボックス 5264">
          <a:extLst>
            <a:ext uri="{FF2B5EF4-FFF2-40B4-BE49-F238E27FC236}">
              <a16:creationId xmlns:a16="http://schemas.microsoft.com/office/drawing/2014/main" id="{00000000-0008-0000-0100-000091140000}"/>
            </a:ext>
          </a:extLst>
        </xdr:cNvPr>
        <xdr:cNvSpPr txBox="1"/>
      </xdr:nvSpPr>
      <xdr:spPr>
        <a:xfrm>
          <a:off x="4327166" y="48067515"/>
          <a:ext cx="815340" cy="15004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marL="0" indent="0"/>
          <a:r>
            <a:rPr kumimoji="1" lang="ja-JP" altLang="en-US" sz="900" b="1">
              <a:solidFill>
                <a:srgbClr val="FF0000"/>
              </a:solidFill>
              <a:latin typeface="HG丸ｺﾞｼｯｸM-PRO" panose="020F0600000000000000" pitchFamily="50" charset="-128"/>
              <a:ea typeface="HG丸ｺﾞｼｯｸM-PRO" panose="020F0600000000000000" pitchFamily="50" charset="-128"/>
              <a:cs typeface="+mn-cs"/>
            </a:rPr>
            <a:t>ご確認ください</a:t>
          </a:r>
          <a:endParaRPr kumimoji="1" lang="en-US" altLang="ja-JP" sz="900" b="1">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182880</xdr:colOff>
      <xdr:row>229</xdr:row>
      <xdr:rowOff>7620</xdr:rowOff>
    </xdr:from>
    <xdr:ext cx="815340" cy="150041"/>
    <xdr:sp macro="" textlink="">
      <xdr:nvSpPr>
        <xdr:cNvPr id="5267" name="テキスト ボックス 5266">
          <a:extLst>
            <a:ext uri="{FF2B5EF4-FFF2-40B4-BE49-F238E27FC236}">
              <a16:creationId xmlns:a16="http://schemas.microsoft.com/office/drawing/2014/main" id="{00000000-0008-0000-0100-000093140000}"/>
            </a:ext>
          </a:extLst>
        </xdr:cNvPr>
        <xdr:cNvSpPr txBox="1"/>
      </xdr:nvSpPr>
      <xdr:spPr>
        <a:xfrm>
          <a:off x="2537460" y="43632120"/>
          <a:ext cx="815340" cy="15004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marL="0" indent="0"/>
          <a:r>
            <a:rPr kumimoji="1" lang="ja-JP" altLang="en-US" sz="900" b="1">
              <a:solidFill>
                <a:srgbClr val="FF0000"/>
              </a:solidFill>
              <a:latin typeface="HG丸ｺﾞｼｯｸM-PRO" panose="020F0600000000000000" pitchFamily="50" charset="-128"/>
              <a:ea typeface="HG丸ｺﾞｼｯｸM-PRO" panose="020F0600000000000000" pitchFamily="50" charset="-128"/>
              <a:cs typeface="+mn-cs"/>
            </a:rPr>
            <a:t>ご確認ください</a:t>
          </a:r>
          <a:endParaRPr kumimoji="1" lang="en-US" altLang="ja-JP" sz="900" b="1">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5</xdr:col>
      <xdr:colOff>302456</xdr:colOff>
      <xdr:row>275</xdr:row>
      <xdr:rowOff>0</xdr:rowOff>
    </xdr:from>
    <xdr:ext cx="3906129" cy="458377"/>
    <xdr:sp macro="" textlink="">
      <xdr:nvSpPr>
        <xdr:cNvPr id="5268" name="テキスト ボックス 5267">
          <a:extLst>
            <a:ext uri="{FF2B5EF4-FFF2-40B4-BE49-F238E27FC236}">
              <a16:creationId xmlns:a16="http://schemas.microsoft.com/office/drawing/2014/main" id="{00000000-0008-0000-0100-000094140000}"/>
            </a:ext>
          </a:extLst>
        </xdr:cNvPr>
        <xdr:cNvSpPr txBox="1"/>
      </xdr:nvSpPr>
      <xdr:spPr>
        <a:xfrm>
          <a:off x="2219179" y="53439646"/>
          <a:ext cx="3906129" cy="458377"/>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先進的な取組として、紹介のご相談をさせていただく場合がございます。</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特筆する事項がなければ「特になし」と入力してください。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5</xdr:col>
      <xdr:colOff>302456</xdr:colOff>
      <xdr:row>269</xdr:row>
      <xdr:rowOff>164110</xdr:rowOff>
    </xdr:from>
    <xdr:ext cx="3906000" cy="295447"/>
    <xdr:sp macro="" textlink="">
      <xdr:nvSpPr>
        <xdr:cNvPr id="5269" name="テキスト ボックス 5268">
          <a:extLst>
            <a:ext uri="{FF2B5EF4-FFF2-40B4-BE49-F238E27FC236}">
              <a16:creationId xmlns:a16="http://schemas.microsoft.com/office/drawing/2014/main" id="{00000000-0008-0000-0100-000095140000}"/>
            </a:ext>
          </a:extLst>
        </xdr:cNvPr>
        <xdr:cNvSpPr txBox="1"/>
      </xdr:nvSpPr>
      <xdr:spPr>
        <a:xfrm>
          <a:off x="2219179" y="52196987"/>
          <a:ext cx="3906000" cy="295447"/>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減量化・資源化に向けて取り組む事項を具体的に入力してください。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206912</xdr:colOff>
      <xdr:row>213</xdr:row>
      <xdr:rowOff>114300</xdr:rowOff>
    </xdr:from>
    <xdr:ext cx="3330000" cy="496479"/>
    <xdr:sp macro="" textlink="">
      <xdr:nvSpPr>
        <xdr:cNvPr id="5252" name="テキスト ボックス 5251">
          <a:extLst>
            <a:ext uri="{FF2B5EF4-FFF2-40B4-BE49-F238E27FC236}">
              <a16:creationId xmlns:a16="http://schemas.microsoft.com/office/drawing/2014/main" id="{00000000-0008-0000-0100-000084140000}"/>
            </a:ext>
          </a:extLst>
        </xdr:cNvPr>
        <xdr:cNvSpPr txBox="1"/>
      </xdr:nvSpPr>
      <xdr:spPr>
        <a:xfrm>
          <a:off x="2557389" y="41121623"/>
          <a:ext cx="3330000" cy="496479"/>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事業所内で発生し、自社で排出しているものがあれば、</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「排出あり」を選択し、排出方法を選択・入力してください。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5</xdr:col>
      <xdr:colOff>11723</xdr:colOff>
      <xdr:row>269</xdr:row>
      <xdr:rowOff>152400</xdr:rowOff>
    </xdr:from>
    <xdr:to>
      <xdr:col>5</xdr:col>
      <xdr:colOff>293077</xdr:colOff>
      <xdr:row>270</xdr:row>
      <xdr:rowOff>0</xdr:rowOff>
    </xdr:to>
    <xdr:sp macro="" textlink="">
      <xdr:nvSpPr>
        <xdr:cNvPr id="5271" name="フリーフォーム: 図形 5270">
          <a:extLst>
            <a:ext uri="{FF2B5EF4-FFF2-40B4-BE49-F238E27FC236}">
              <a16:creationId xmlns:a16="http://schemas.microsoft.com/office/drawing/2014/main" id="{00000000-0008-0000-0100-000097140000}"/>
            </a:ext>
          </a:extLst>
        </xdr:cNvPr>
        <xdr:cNvSpPr/>
      </xdr:nvSpPr>
      <xdr:spPr bwMode="auto">
        <a:xfrm>
          <a:off x="1928446" y="52185277"/>
          <a:ext cx="281354" cy="152400"/>
        </a:xfrm>
        <a:custGeom>
          <a:avLst/>
          <a:gdLst>
            <a:gd name="connsiteX0" fmla="*/ 281354 w 281354"/>
            <a:gd name="connsiteY0" fmla="*/ 152400 h 152400"/>
            <a:gd name="connsiteX1" fmla="*/ 0 w 281354"/>
            <a:gd name="connsiteY1" fmla="*/ 0 h 152400"/>
          </a:gdLst>
          <a:ahLst/>
          <a:cxnLst>
            <a:cxn ang="0">
              <a:pos x="connsiteX0" y="connsiteY0"/>
            </a:cxn>
            <a:cxn ang="0">
              <a:pos x="connsiteX1" y="connsiteY1"/>
            </a:cxn>
          </a:cxnLst>
          <a:rect l="l" t="t" r="r" b="b"/>
          <a:pathLst>
            <a:path w="281354" h="152400">
              <a:moveTo>
                <a:pt x="281354" y="152400"/>
              </a:move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23446</xdr:colOff>
      <xdr:row>275</xdr:row>
      <xdr:rowOff>0</xdr:rowOff>
    </xdr:from>
    <xdr:to>
      <xdr:col>5</xdr:col>
      <xdr:colOff>304800</xdr:colOff>
      <xdr:row>275</xdr:row>
      <xdr:rowOff>87923</xdr:rowOff>
    </xdr:to>
    <xdr:sp macro="" textlink="">
      <xdr:nvSpPr>
        <xdr:cNvPr id="5272" name="フリーフォーム: 図形 5271">
          <a:extLst>
            <a:ext uri="{FF2B5EF4-FFF2-40B4-BE49-F238E27FC236}">
              <a16:creationId xmlns:a16="http://schemas.microsoft.com/office/drawing/2014/main" id="{00000000-0008-0000-0100-000098140000}"/>
            </a:ext>
          </a:extLst>
        </xdr:cNvPr>
        <xdr:cNvSpPr/>
      </xdr:nvSpPr>
      <xdr:spPr bwMode="auto">
        <a:xfrm>
          <a:off x="1940169" y="53515846"/>
          <a:ext cx="281354" cy="152400"/>
        </a:xfrm>
        <a:custGeom>
          <a:avLst/>
          <a:gdLst>
            <a:gd name="connsiteX0" fmla="*/ 281354 w 281354"/>
            <a:gd name="connsiteY0" fmla="*/ 152400 h 152400"/>
            <a:gd name="connsiteX1" fmla="*/ 0 w 281354"/>
            <a:gd name="connsiteY1" fmla="*/ 0 h 152400"/>
          </a:gdLst>
          <a:ahLst/>
          <a:cxnLst>
            <a:cxn ang="0">
              <a:pos x="connsiteX0" y="connsiteY0"/>
            </a:cxn>
            <a:cxn ang="0">
              <a:pos x="connsiteX1" y="connsiteY1"/>
            </a:cxn>
          </a:cxnLst>
          <a:rect l="l" t="t" r="r" b="b"/>
          <a:pathLst>
            <a:path w="281354" h="152400">
              <a:moveTo>
                <a:pt x="281354" y="152400"/>
              </a:move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190831</xdr:colOff>
      <xdr:row>253</xdr:row>
      <xdr:rowOff>176801</xdr:rowOff>
    </xdr:from>
    <xdr:ext cx="4990769" cy="1892826"/>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08051" y="48373301"/>
          <a:ext cx="4990769" cy="1892826"/>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900">
              <a:latin typeface="HG丸ｺﾞｼｯｸM-PRO" panose="020F0600000000000000" pitchFamily="50" charset="-128"/>
              <a:ea typeface="HG丸ｺﾞｼｯｸM-PRO" panose="020F0600000000000000" pitchFamily="50" charset="-128"/>
            </a:rPr>
            <a:t>排出総量と、</a:t>
          </a:r>
          <a:r>
            <a:rPr kumimoji="1" lang="en-US" altLang="ja-JP" sz="900">
              <a:latin typeface="HG丸ｺﾞｼｯｸM-PRO" panose="020F0600000000000000" pitchFamily="50" charset="-128"/>
              <a:ea typeface="HG丸ｺﾞｼｯｸM-PRO" panose="020F0600000000000000" pitchFamily="50" charset="-128"/>
            </a:rPr>
            <a:t>A</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D</a:t>
          </a:r>
          <a:r>
            <a:rPr kumimoji="1" lang="ja-JP" altLang="en-US" sz="900">
              <a:latin typeface="HG丸ｺﾞｼｯｸM-PRO" panose="020F0600000000000000" pitchFamily="50" charset="-128"/>
              <a:ea typeface="HG丸ｺﾞｼｯｸM-PRO" panose="020F0600000000000000" pitchFamily="50" charset="-128"/>
            </a:rPr>
            <a:t>の合計が一致するように入力してください。</a:t>
          </a:r>
        </a:p>
        <a:p>
          <a:r>
            <a:rPr kumimoji="1" lang="en-US" altLang="ja-JP" sz="900">
              <a:latin typeface="HG丸ｺﾞｼｯｸM-PRO" panose="020F0600000000000000" pitchFamily="50" charset="-128"/>
              <a:ea typeface="HG丸ｺﾞｼｯｸM-PRO" panose="020F0600000000000000" pitchFamily="50" charset="-128"/>
            </a:rPr>
            <a:t>A</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D</a:t>
          </a:r>
          <a:r>
            <a:rPr kumimoji="1" lang="ja-JP" altLang="en-US" sz="900">
              <a:latin typeface="HG丸ｺﾞｼｯｸM-PRO" panose="020F0600000000000000" pitchFamily="50" charset="-128"/>
              <a:ea typeface="HG丸ｺﾞｼｯｸM-PRO" panose="020F0600000000000000" pitchFamily="50" charset="-128"/>
            </a:rPr>
            <a:t>の欄は、６で選択した排出方法と一致するように入力してください。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排出方法の選択に応じて、入力対象のセルが黄色に、対象外のセルが灰色になります。</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意図しない欄が対象または対象外になっている場合は、排出方法の選択を見直してください。</a:t>
          </a:r>
        </a:p>
        <a:p>
          <a:endParaRPr kumimoji="1" lang="ja-JP" altLang="en-US"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Ａ</a:t>
          </a:r>
          <a:r>
            <a:rPr kumimoji="1" lang="en-US" altLang="ja-JP" sz="900">
              <a:latin typeface="HG丸ｺﾞｼｯｸM-PRO" panose="020F0600000000000000" pitchFamily="50" charset="-128"/>
              <a:ea typeface="HG丸ｺﾞｼｯｸM-PRO" panose="020F0600000000000000" pitchFamily="50" charset="-128"/>
            </a:rPr>
            <a:t>…② </a:t>
          </a:r>
          <a:r>
            <a:rPr kumimoji="1" lang="ja-JP" altLang="en-US" sz="900">
              <a:latin typeface="HG丸ｺﾞｼｯｸM-PRO" panose="020F0600000000000000" pitchFamily="50" charset="-128"/>
              <a:ea typeface="HG丸ｺﾞｼｯｸM-PRO" panose="020F0600000000000000" pitchFamily="50" charset="-128"/>
            </a:rPr>
            <a:t>一般廃棄物収集運搬業者に委託して、資源化処理している</a:t>
          </a:r>
        </a:p>
        <a:p>
          <a:r>
            <a:rPr kumimoji="1" lang="ja-JP" altLang="en-US" sz="900">
              <a:latin typeface="HG丸ｺﾞｼｯｸM-PRO" panose="020F0600000000000000" pitchFamily="50" charset="-128"/>
              <a:ea typeface="HG丸ｺﾞｼｯｸM-PRO" panose="020F0600000000000000" pitchFamily="50" charset="-128"/>
            </a:rPr>
            <a:t>Ａ</a:t>
          </a:r>
          <a:r>
            <a:rPr kumimoji="1" lang="en-US" altLang="ja-JP" sz="900">
              <a:latin typeface="HG丸ｺﾞｼｯｸM-PRO" panose="020F0600000000000000" pitchFamily="50" charset="-128"/>
              <a:ea typeface="HG丸ｺﾞｼｯｸM-PRO" panose="020F0600000000000000" pitchFamily="50" charset="-128"/>
            </a:rPr>
            <a:t>…③ </a:t>
          </a:r>
          <a:r>
            <a:rPr kumimoji="1" lang="ja-JP" altLang="en-US" sz="900">
              <a:latin typeface="HG丸ｺﾞｼｯｸM-PRO" panose="020F0600000000000000" pitchFamily="50" charset="-128"/>
              <a:ea typeface="HG丸ｺﾞｼｯｸM-PRO" panose="020F0600000000000000" pitchFamily="50" charset="-128"/>
            </a:rPr>
            <a:t>資源化事業者に委託して、資源化処理している</a:t>
          </a:r>
        </a:p>
        <a:p>
          <a:r>
            <a:rPr kumimoji="1" lang="ja-JP" altLang="en-US" sz="900">
              <a:latin typeface="HG丸ｺﾞｼｯｸM-PRO" panose="020F0600000000000000" pitchFamily="50" charset="-128"/>
              <a:ea typeface="HG丸ｺﾞｼｯｸM-PRO" panose="020F0600000000000000" pitchFamily="50" charset="-128"/>
            </a:rPr>
            <a:t>Ａ</a:t>
          </a:r>
          <a:r>
            <a:rPr kumimoji="1" lang="en-US" altLang="ja-JP" sz="900">
              <a:latin typeface="HG丸ｺﾞｼｯｸM-PRO" panose="020F0600000000000000" pitchFamily="50" charset="-128"/>
              <a:ea typeface="HG丸ｺﾞｼｯｸM-PRO" panose="020F0600000000000000" pitchFamily="50" charset="-128"/>
            </a:rPr>
            <a:t>…⑤ </a:t>
          </a:r>
          <a:r>
            <a:rPr kumimoji="1" lang="ja-JP" altLang="en-US" sz="900">
              <a:latin typeface="HG丸ｺﾞｼｯｸM-PRO" panose="020F0600000000000000" pitchFamily="50" charset="-128"/>
              <a:ea typeface="HG丸ｺﾞｼｯｸM-PRO" panose="020F0600000000000000" pitchFamily="50" charset="-128"/>
            </a:rPr>
            <a:t>自社で資源化事業者に運搬し、資源化処理している</a:t>
          </a:r>
        </a:p>
        <a:p>
          <a:r>
            <a:rPr kumimoji="1" lang="ja-JP" altLang="en-US" sz="900">
              <a:latin typeface="HG丸ｺﾞｼｯｸM-PRO" panose="020F0600000000000000" pitchFamily="50" charset="-128"/>
              <a:ea typeface="HG丸ｺﾞｼｯｸM-PRO" panose="020F0600000000000000" pitchFamily="50" charset="-128"/>
            </a:rPr>
            <a:t>Ａ</a:t>
          </a:r>
          <a:r>
            <a:rPr kumimoji="1" lang="en-US" altLang="ja-JP" sz="900">
              <a:latin typeface="HG丸ｺﾞｼｯｸM-PRO" panose="020F0600000000000000" pitchFamily="50" charset="-128"/>
              <a:ea typeface="HG丸ｺﾞｼｯｸM-PRO" panose="020F0600000000000000" pitchFamily="50" charset="-128"/>
            </a:rPr>
            <a:t>…⑥ </a:t>
          </a:r>
          <a:r>
            <a:rPr kumimoji="1" lang="ja-JP" altLang="en-US" sz="900">
              <a:latin typeface="HG丸ｺﾞｼｯｸM-PRO" panose="020F0600000000000000" pitchFamily="50" charset="-128"/>
              <a:ea typeface="HG丸ｺﾞｼｯｸM-PRO" panose="020F0600000000000000" pitchFamily="50" charset="-128"/>
            </a:rPr>
            <a:t>自社の設備で資源化している</a:t>
          </a:r>
        </a:p>
        <a:p>
          <a:r>
            <a:rPr kumimoji="1" lang="ja-JP" altLang="en-US" sz="900">
              <a:latin typeface="HG丸ｺﾞｼｯｸM-PRO" panose="020F0600000000000000" pitchFamily="50" charset="-128"/>
              <a:ea typeface="HG丸ｺﾞｼｯｸM-PRO" panose="020F0600000000000000" pitchFamily="50" charset="-128"/>
            </a:rPr>
            <a:t>Ｂ</a:t>
          </a:r>
          <a:r>
            <a:rPr kumimoji="1" lang="en-US" altLang="ja-JP" sz="900">
              <a:latin typeface="HG丸ｺﾞｼｯｸM-PRO" panose="020F0600000000000000" pitchFamily="50" charset="-128"/>
              <a:ea typeface="HG丸ｺﾞｼｯｸM-PRO" panose="020F0600000000000000" pitchFamily="50" charset="-128"/>
            </a:rPr>
            <a:t>…① </a:t>
          </a:r>
          <a:r>
            <a:rPr kumimoji="1" lang="ja-JP" altLang="en-US" sz="900">
              <a:latin typeface="HG丸ｺﾞｼｯｸM-PRO" panose="020F0600000000000000" pitchFamily="50" charset="-128"/>
              <a:ea typeface="HG丸ｺﾞｼｯｸM-PRO" panose="020F0600000000000000" pitchFamily="50" charset="-128"/>
            </a:rPr>
            <a:t>一般廃棄物収集運搬業者に委託して、市の処理施設で焼却している</a:t>
          </a:r>
        </a:p>
        <a:p>
          <a:r>
            <a:rPr kumimoji="1" lang="ja-JP" altLang="en-US" sz="900">
              <a:latin typeface="HG丸ｺﾞｼｯｸM-PRO" panose="020F0600000000000000" pitchFamily="50" charset="-128"/>
              <a:ea typeface="HG丸ｺﾞｼｯｸM-PRO" panose="020F0600000000000000" pitchFamily="50" charset="-128"/>
            </a:rPr>
            <a:t>Ｃ</a:t>
          </a:r>
          <a:r>
            <a:rPr kumimoji="1" lang="en-US" altLang="ja-JP" sz="900">
              <a:latin typeface="HG丸ｺﾞｼｯｸM-PRO" panose="020F0600000000000000" pitchFamily="50" charset="-128"/>
              <a:ea typeface="HG丸ｺﾞｼｯｸM-PRO" panose="020F0600000000000000" pitchFamily="50" charset="-128"/>
            </a:rPr>
            <a:t>…④ </a:t>
          </a:r>
          <a:r>
            <a:rPr kumimoji="1" lang="ja-JP" altLang="en-US" sz="900">
              <a:latin typeface="HG丸ｺﾞｼｯｸM-PRO" panose="020F0600000000000000" pitchFamily="50" charset="-128"/>
              <a:ea typeface="HG丸ｺﾞｼｯｸM-PRO" panose="020F0600000000000000" pitchFamily="50" charset="-128"/>
            </a:rPr>
            <a:t>自社で市の処理施設に運搬し、焼却処分している</a:t>
          </a:r>
        </a:p>
        <a:p>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Ｄ</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…⑦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その他</a:t>
          </a:r>
        </a:p>
      </xdr:txBody>
    </xdr:sp>
    <xdr:clientData/>
  </xdr:oneCellAnchor>
  <xdr:twoCellAnchor>
    <xdr:from>
      <xdr:col>1</xdr:col>
      <xdr:colOff>186376</xdr:colOff>
      <xdr:row>53</xdr:row>
      <xdr:rowOff>167644</xdr:rowOff>
    </xdr:from>
    <xdr:to>
      <xdr:col>2</xdr:col>
      <xdr:colOff>2947</xdr:colOff>
      <xdr:row>55</xdr:row>
      <xdr:rowOff>35615</xdr:rowOff>
    </xdr:to>
    <xdr:sp macro="" textlink="">
      <xdr:nvSpPr>
        <xdr:cNvPr id="12" name="楕円 11">
          <a:extLst>
            <a:ext uri="{FF2B5EF4-FFF2-40B4-BE49-F238E27FC236}">
              <a16:creationId xmlns:a16="http://schemas.microsoft.com/office/drawing/2014/main" id="{00000000-0008-0000-0100-00000C000000}"/>
            </a:ext>
          </a:extLst>
        </xdr:cNvPr>
        <xdr:cNvSpPr>
          <a:spLocks noChangeAspect="1"/>
        </xdr:cNvSpPr>
      </xdr:nvSpPr>
      <xdr:spPr bwMode="auto">
        <a:xfrm>
          <a:off x="371906" y="10351940"/>
          <a:ext cx="253893"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186376</xdr:colOff>
      <xdr:row>67</xdr:row>
      <xdr:rowOff>163290</xdr:rowOff>
    </xdr:from>
    <xdr:to>
      <xdr:col>2</xdr:col>
      <xdr:colOff>2947</xdr:colOff>
      <xdr:row>69</xdr:row>
      <xdr:rowOff>31261</xdr:rowOff>
    </xdr:to>
    <xdr:sp macro="" textlink="">
      <xdr:nvSpPr>
        <xdr:cNvPr id="14" name="楕円 13">
          <a:extLst>
            <a:ext uri="{FF2B5EF4-FFF2-40B4-BE49-F238E27FC236}">
              <a16:creationId xmlns:a16="http://schemas.microsoft.com/office/drawing/2014/main" id="{00000000-0008-0000-0100-00000E000000}"/>
            </a:ext>
          </a:extLst>
        </xdr:cNvPr>
        <xdr:cNvSpPr>
          <a:spLocks noChangeAspect="1"/>
        </xdr:cNvSpPr>
      </xdr:nvSpPr>
      <xdr:spPr bwMode="auto">
        <a:xfrm>
          <a:off x="371906" y="13037777"/>
          <a:ext cx="253893"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186376</xdr:colOff>
      <xdr:row>79</xdr:row>
      <xdr:rowOff>158935</xdr:rowOff>
    </xdr:from>
    <xdr:to>
      <xdr:col>2</xdr:col>
      <xdr:colOff>2947</xdr:colOff>
      <xdr:row>81</xdr:row>
      <xdr:rowOff>26906</xdr:rowOff>
    </xdr:to>
    <xdr:sp macro="" textlink="">
      <xdr:nvSpPr>
        <xdr:cNvPr id="18" name="楕円 17">
          <a:extLst>
            <a:ext uri="{FF2B5EF4-FFF2-40B4-BE49-F238E27FC236}">
              <a16:creationId xmlns:a16="http://schemas.microsoft.com/office/drawing/2014/main" id="{00000000-0008-0000-0100-000012000000}"/>
            </a:ext>
          </a:extLst>
        </xdr:cNvPr>
        <xdr:cNvSpPr>
          <a:spLocks noChangeAspect="1"/>
        </xdr:cNvSpPr>
      </xdr:nvSpPr>
      <xdr:spPr bwMode="auto">
        <a:xfrm>
          <a:off x="371906" y="15339300"/>
          <a:ext cx="253893"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186376</xdr:colOff>
      <xdr:row>85</xdr:row>
      <xdr:rowOff>171998</xdr:rowOff>
    </xdr:from>
    <xdr:to>
      <xdr:col>2</xdr:col>
      <xdr:colOff>2947</xdr:colOff>
      <xdr:row>87</xdr:row>
      <xdr:rowOff>39969</xdr:rowOff>
    </xdr:to>
    <xdr:sp macro="" textlink="">
      <xdr:nvSpPr>
        <xdr:cNvPr id="19" name="楕円 18">
          <a:extLst>
            <a:ext uri="{FF2B5EF4-FFF2-40B4-BE49-F238E27FC236}">
              <a16:creationId xmlns:a16="http://schemas.microsoft.com/office/drawing/2014/main" id="{00000000-0008-0000-0100-000013000000}"/>
            </a:ext>
          </a:extLst>
        </xdr:cNvPr>
        <xdr:cNvSpPr>
          <a:spLocks noChangeAspect="1"/>
        </xdr:cNvSpPr>
      </xdr:nvSpPr>
      <xdr:spPr bwMode="auto">
        <a:xfrm>
          <a:off x="371906" y="16505302"/>
          <a:ext cx="253893"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186376</xdr:colOff>
      <xdr:row>105</xdr:row>
      <xdr:rowOff>158935</xdr:rowOff>
    </xdr:from>
    <xdr:to>
      <xdr:col>2</xdr:col>
      <xdr:colOff>2947</xdr:colOff>
      <xdr:row>107</xdr:row>
      <xdr:rowOff>26906</xdr:rowOff>
    </xdr:to>
    <xdr:sp macro="" textlink="">
      <xdr:nvSpPr>
        <xdr:cNvPr id="20" name="楕円 19">
          <a:extLst>
            <a:ext uri="{FF2B5EF4-FFF2-40B4-BE49-F238E27FC236}">
              <a16:creationId xmlns:a16="http://schemas.microsoft.com/office/drawing/2014/main" id="{00000000-0008-0000-0100-000014000000}"/>
            </a:ext>
          </a:extLst>
        </xdr:cNvPr>
        <xdr:cNvSpPr>
          <a:spLocks noChangeAspect="1"/>
        </xdr:cNvSpPr>
      </xdr:nvSpPr>
      <xdr:spPr bwMode="auto">
        <a:xfrm>
          <a:off x="371906" y="20335370"/>
          <a:ext cx="253893"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199628</xdr:colOff>
      <xdr:row>115</xdr:row>
      <xdr:rowOff>164378</xdr:rowOff>
    </xdr:from>
    <xdr:to>
      <xdr:col>2</xdr:col>
      <xdr:colOff>16199</xdr:colOff>
      <xdr:row>117</xdr:row>
      <xdr:rowOff>32918</xdr:rowOff>
    </xdr:to>
    <xdr:sp macro="" textlink="">
      <xdr:nvSpPr>
        <xdr:cNvPr id="21" name="楕円 20">
          <a:extLst>
            <a:ext uri="{FF2B5EF4-FFF2-40B4-BE49-F238E27FC236}">
              <a16:creationId xmlns:a16="http://schemas.microsoft.com/office/drawing/2014/main" id="{00000000-0008-0000-0100-000015000000}"/>
            </a:ext>
          </a:extLst>
        </xdr:cNvPr>
        <xdr:cNvSpPr>
          <a:spLocks noChangeAspect="1"/>
        </xdr:cNvSpPr>
      </xdr:nvSpPr>
      <xdr:spPr bwMode="auto">
        <a:xfrm>
          <a:off x="382508" y="22005475"/>
          <a:ext cx="252000" cy="251717"/>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186376</xdr:colOff>
      <xdr:row>133</xdr:row>
      <xdr:rowOff>155670</xdr:rowOff>
    </xdr:from>
    <xdr:to>
      <xdr:col>2</xdr:col>
      <xdr:colOff>2947</xdr:colOff>
      <xdr:row>135</xdr:row>
      <xdr:rowOff>24209</xdr:rowOff>
    </xdr:to>
    <xdr:sp macro="" textlink="">
      <xdr:nvSpPr>
        <xdr:cNvPr id="22" name="楕円 21">
          <a:extLst>
            <a:ext uri="{FF2B5EF4-FFF2-40B4-BE49-F238E27FC236}">
              <a16:creationId xmlns:a16="http://schemas.microsoft.com/office/drawing/2014/main" id="{00000000-0008-0000-0100-000016000000}"/>
            </a:ext>
          </a:extLst>
        </xdr:cNvPr>
        <xdr:cNvSpPr>
          <a:spLocks noChangeAspect="1"/>
        </xdr:cNvSpPr>
      </xdr:nvSpPr>
      <xdr:spPr bwMode="auto">
        <a:xfrm>
          <a:off x="371906" y="25712487"/>
          <a:ext cx="253893" cy="252852"/>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183686</xdr:colOff>
      <xdr:row>166</xdr:row>
      <xdr:rowOff>160826</xdr:rowOff>
    </xdr:from>
    <xdr:to>
      <xdr:col>5</xdr:col>
      <xdr:colOff>2549</xdr:colOff>
      <xdr:row>168</xdr:row>
      <xdr:rowOff>28798</xdr:rowOff>
    </xdr:to>
    <xdr:sp macro="" textlink="">
      <xdr:nvSpPr>
        <xdr:cNvPr id="25" name="楕円 24">
          <a:extLst>
            <a:ext uri="{FF2B5EF4-FFF2-40B4-BE49-F238E27FC236}">
              <a16:creationId xmlns:a16="http://schemas.microsoft.com/office/drawing/2014/main" id="{00000000-0008-0000-0100-000019000000}"/>
            </a:ext>
          </a:extLst>
        </xdr:cNvPr>
        <xdr:cNvSpPr>
          <a:spLocks noChangeAspect="1"/>
        </xdr:cNvSpPr>
      </xdr:nvSpPr>
      <xdr:spPr bwMode="auto">
        <a:xfrm>
          <a:off x="1667581" y="31924194"/>
          <a:ext cx="252000" cy="252983"/>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7619</xdr:colOff>
      <xdr:row>168</xdr:row>
      <xdr:rowOff>22860</xdr:rowOff>
    </xdr:from>
    <xdr:to>
      <xdr:col>5</xdr:col>
      <xdr:colOff>365760</xdr:colOff>
      <xdr:row>169</xdr:row>
      <xdr:rowOff>0</xdr:rowOff>
    </xdr:to>
    <xdr:sp macro="" textlink="">
      <xdr:nvSpPr>
        <xdr:cNvPr id="27" name="フリーフォーム: 図形 26">
          <a:extLst>
            <a:ext uri="{FF2B5EF4-FFF2-40B4-BE49-F238E27FC236}">
              <a16:creationId xmlns:a16="http://schemas.microsoft.com/office/drawing/2014/main" id="{00000000-0008-0000-0100-00001B000000}"/>
            </a:ext>
          </a:extLst>
        </xdr:cNvPr>
        <xdr:cNvSpPr/>
      </xdr:nvSpPr>
      <xdr:spPr bwMode="auto">
        <a:xfrm flipV="1">
          <a:off x="1927859" y="31836360"/>
          <a:ext cx="358141" cy="167640"/>
        </a:xfrm>
        <a:custGeom>
          <a:avLst/>
          <a:gdLst>
            <a:gd name="connsiteX0" fmla="*/ 1684020 w 1684020"/>
            <a:gd name="connsiteY0" fmla="*/ 0 h 426720"/>
            <a:gd name="connsiteX1" fmla="*/ 0 w 1684020"/>
            <a:gd name="connsiteY1" fmla="*/ 426720 h 426720"/>
          </a:gdLst>
          <a:ahLst/>
          <a:cxnLst>
            <a:cxn ang="0">
              <a:pos x="connsiteX0" y="connsiteY0"/>
            </a:cxn>
            <a:cxn ang="0">
              <a:pos x="connsiteX1" y="connsiteY1"/>
            </a:cxn>
          </a:cxnLst>
          <a:rect l="l" t="t" r="r" b="b"/>
          <a:pathLst>
            <a:path w="1684020" h="426720">
              <a:moveTo>
                <a:pt x="1684020" y="0"/>
              </a:moveTo>
              <a:lnTo>
                <a:pt x="0" y="42672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185230</xdr:colOff>
      <xdr:row>189</xdr:row>
      <xdr:rowOff>161227</xdr:rowOff>
    </xdr:from>
    <xdr:to>
      <xdr:col>2</xdr:col>
      <xdr:colOff>4093</xdr:colOff>
      <xdr:row>191</xdr:row>
      <xdr:rowOff>29198</xdr:rowOff>
    </xdr:to>
    <xdr:sp macro="" textlink="">
      <xdr:nvSpPr>
        <xdr:cNvPr id="28" name="楕円 27">
          <a:extLst>
            <a:ext uri="{FF2B5EF4-FFF2-40B4-BE49-F238E27FC236}">
              <a16:creationId xmlns:a16="http://schemas.microsoft.com/office/drawing/2014/main" id="{00000000-0008-0000-0100-00001C000000}"/>
            </a:ext>
          </a:extLst>
        </xdr:cNvPr>
        <xdr:cNvSpPr>
          <a:spLocks noChangeAspect="1"/>
        </xdr:cNvSpPr>
      </xdr:nvSpPr>
      <xdr:spPr bwMode="auto">
        <a:xfrm>
          <a:off x="370760" y="36478810"/>
          <a:ext cx="256185"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68286</xdr:colOff>
      <xdr:row>213</xdr:row>
      <xdr:rowOff>177018</xdr:rowOff>
    </xdr:from>
    <xdr:to>
      <xdr:col>6</xdr:col>
      <xdr:colOff>198119</xdr:colOff>
      <xdr:row>214</xdr:row>
      <xdr:rowOff>101174</xdr:rowOff>
    </xdr:to>
    <xdr:sp macro="" textlink="">
      <xdr:nvSpPr>
        <xdr:cNvPr id="29" name="フリーフォーム: 図形 28">
          <a:extLst>
            <a:ext uri="{FF2B5EF4-FFF2-40B4-BE49-F238E27FC236}">
              <a16:creationId xmlns:a16="http://schemas.microsoft.com/office/drawing/2014/main" id="{00000000-0008-0000-0100-00001D000000}"/>
            </a:ext>
          </a:extLst>
        </xdr:cNvPr>
        <xdr:cNvSpPr/>
      </xdr:nvSpPr>
      <xdr:spPr bwMode="auto">
        <a:xfrm flipV="1">
          <a:off x="1119846" y="40563018"/>
          <a:ext cx="1432853" cy="114656"/>
        </a:xfrm>
        <a:custGeom>
          <a:avLst/>
          <a:gdLst>
            <a:gd name="connsiteX0" fmla="*/ 594360 w 594360"/>
            <a:gd name="connsiteY0" fmla="*/ 0 h 0"/>
            <a:gd name="connsiteX1" fmla="*/ 0 w 594360"/>
            <a:gd name="connsiteY1" fmla="*/ 0 h 0"/>
          </a:gdLst>
          <a:ahLst/>
          <a:cxnLst>
            <a:cxn ang="0">
              <a:pos x="connsiteX0" y="connsiteY0"/>
            </a:cxn>
            <a:cxn ang="0">
              <a:pos x="connsiteX1" y="connsiteY1"/>
            </a:cxn>
          </a:cxnLst>
          <a:rect l="l" t="t" r="r" b="b"/>
          <a:pathLst>
            <a:path w="594360">
              <a:moveTo>
                <a:pt x="594360" y="0"/>
              </a:move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185230</xdr:colOff>
      <xdr:row>213</xdr:row>
      <xdr:rowOff>164837</xdr:rowOff>
    </xdr:from>
    <xdr:to>
      <xdr:col>2</xdr:col>
      <xdr:colOff>4093</xdr:colOff>
      <xdr:row>215</xdr:row>
      <xdr:rowOff>32808</xdr:rowOff>
    </xdr:to>
    <xdr:sp macro="" textlink="">
      <xdr:nvSpPr>
        <xdr:cNvPr id="5229" name="楕円 5228">
          <a:extLst>
            <a:ext uri="{FF2B5EF4-FFF2-40B4-BE49-F238E27FC236}">
              <a16:creationId xmlns:a16="http://schemas.microsoft.com/office/drawing/2014/main" id="{00000000-0008-0000-0100-00006D140000}"/>
            </a:ext>
          </a:extLst>
        </xdr:cNvPr>
        <xdr:cNvSpPr>
          <a:spLocks noChangeAspect="1"/>
        </xdr:cNvSpPr>
      </xdr:nvSpPr>
      <xdr:spPr bwMode="auto">
        <a:xfrm>
          <a:off x="370760" y="41094176"/>
          <a:ext cx="256185" cy="252284"/>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187295</xdr:colOff>
      <xdr:row>231</xdr:row>
      <xdr:rowOff>164837</xdr:rowOff>
    </xdr:from>
    <xdr:to>
      <xdr:col>5</xdr:col>
      <xdr:colOff>6158</xdr:colOff>
      <xdr:row>233</xdr:row>
      <xdr:rowOff>32809</xdr:rowOff>
    </xdr:to>
    <xdr:sp macro="" textlink="">
      <xdr:nvSpPr>
        <xdr:cNvPr id="5231" name="楕円 5230">
          <a:extLst>
            <a:ext uri="{FF2B5EF4-FFF2-40B4-BE49-F238E27FC236}">
              <a16:creationId xmlns:a16="http://schemas.microsoft.com/office/drawing/2014/main" id="{00000000-0008-0000-0100-00006F140000}"/>
            </a:ext>
          </a:extLst>
        </xdr:cNvPr>
        <xdr:cNvSpPr>
          <a:spLocks noChangeAspect="1"/>
        </xdr:cNvSpPr>
      </xdr:nvSpPr>
      <xdr:spPr bwMode="auto">
        <a:xfrm>
          <a:off x="1671190" y="44633553"/>
          <a:ext cx="252000" cy="252982"/>
        </a:xfrm>
        <a:prstGeom prst="ellipse">
          <a:avLst/>
        </a:prstGeom>
        <a:noFill/>
        <a:ln w="127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144780</xdr:colOff>
      <xdr:row>229</xdr:row>
      <xdr:rowOff>182880</xdr:rowOff>
    </xdr:from>
    <xdr:to>
      <xdr:col>13</xdr:col>
      <xdr:colOff>388620</xdr:colOff>
      <xdr:row>231</xdr:row>
      <xdr:rowOff>38100</xdr:rowOff>
    </xdr:to>
    <xdr:sp macro="" textlink="">
      <xdr:nvSpPr>
        <xdr:cNvPr id="5232" name="正方形/長方形 5231">
          <a:extLst>
            <a:ext uri="{FF2B5EF4-FFF2-40B4-BE49-F238E27FC236}">
              <a16:creationId xmlns:a16="http://schemas.microsoft.com/office/drawing/2014/main" id="{00000000-0008-0000-0100-000070140000}"/>
            </a:ext>
          </a:extLst>
        </xdr:cNvPr>
        <xdr:cNvSpPr/>
      </xdr:nvSpPr>
      <xdr:spPr bwMode="auto">
        <a:xfrm>
          <a:off x="2499360" y="43807380"/>
          <a:ext cx="3284220" cy="236220"/>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121920</xdr:colOff>
      <xdr:row>211</xdr:row>
      <xdr:rowOff>175260</xdr:rowOff>
    </xdr:from>
    <xdr:to>
      <xdr:col>13</xdr:col>
      <xdr:colOff>365760</xdr:colOff>
      <xdr:row>213</xdr:row>
      <xdr:rowOff>30480</xdr:rowOff>
    </xdr:to>
    <xdr:sp macro="" textlink="">
      <xdr:nvSpPr>
        <xdr:cNvPr id="5235" name="正方形/長方形 5234">
          <a:extLst>
            <a:ext uri="{FF2B5EF4-FFF2-40B4-BE49-F238E27FC236}">
              <a16:creationId xmlns:a16="http://schemas.microsoft.com/office/drawing/2014/main" id="{00000000-0008-0000-0100-000073140000}"/>
            </a:ext>
          </a:extLst>
        </xdr:cNvPr>
        <xdr:cNvSpPr/>
      </xdr:nvSpPr>
      <xdr:spPr bwMode="auto">
        <a:xfrm>
          <a:off x="2476500" y="40180260"/>
          <a:ext cx="3284220" cy="236220"/>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311234</xdr:colOff>
      <xdr:row>69</xdr:row>
      <xdr:rowOff>40277</xdr:rowOff>
    </xdr:from>
    <xdr:to>
      <xdr:col>2</xdr:col>
      <xdr:colOff>9415</xdr:colOff>
      <xdr:row>71</xdr:row>
      <xdr:rowOff>116733</xdr:rowOff>
    </xdr:to>
    <xdr:sp macro="" textlink="">
      <xdr:nvSpPr>
        <xdr:cNvPr id="5236" name="フリーフォーム: 図形 5235">
          <a:extLst>
            <a:ext uri="{FF2B5EF4-FFF2-40B4-BE49-F238E27FC236}">
              <a16:creationId xmlns:a16="http://schemas.microsoft.com/office/drawing/2014/main" id="{00000000-0008-0000-0100-000074140000}"/>
            </a:ext>
          </a:extLst>
        </xdr:cNvPr>
        <xdr:cNvSpPr/>
      </xdr:nvSpPr>
      <xdr:spPr bwMode="auto">
        <a:xfrm>
          <a:off x="496764" y="13299077"/>
          <a:ext cx="135503" cy="460769"/>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oneCellAnchor>
    <xdr:from>
      <xdr:col>2</xdr:col>
      <xdr:colOff>0</xdr:colOff>
      <xdr:row>70</xdr:row>
      <xdr:rowOff>37516</xdr:rowOff>
    </xdr:from>
    <xdr:ext cx="5212080" cy="59552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17220" y="13182016"/>
          <a:ext cx="5212080" cy="595529"/>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廃棄物を自社で資源化処理や原材料として使用する仕組みなどがある場合に、こちらを選択し、</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具体的な処理方法を入力してください。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r>
            <a:rPr kumimoji="1" lang="en-US" altLang="ja-JP" sz="9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裏面をメモ用紙にしている等、最終的に廃棄物となる前の活用は含みません。</a:t>
          </a:r>
        </a:p>
      </xdr:txBody>
    </xdr:sp>
    <xdr:clientData/>
  </xdr:oneCellAnchor>
  <xdr:twoCellAnchor>
    <xdr:from>
      <xdr:col>1</xdr:col>
      <xdr:colOff>311234</xdr:colOff>
      <xdr:row>55</xdr:row>
      <xdr:rowOff>43520</xdr:rowOff>
    </xdr:from>
    <xdr:to>
      <xdr:col>2</xdr:col>
      <xdr:colOff>9415</xdr:colOff>
      <xdr:row>58</xdr:row>
      <xdr:rowOff>162128</xdr:rowOff>
    </xdr:to>
    <xdr:sp macro="" textlink="">
      <xdr:nvSpPr>
        <xdr:cNvPr id="5241" name="フリーフォーム: 図形 5240">
          <a:extLst>
            <a:ext uri="{FF2B5EF4-FFF2-40B4-BE49-F238E27FC236}">
              <a16:creationId xmlns:a16="http://schemas.microsoft.com/office/drawing/2014/main" id="{00000000-0008-0000-0100-000079140000}"/>
            </a:ext>
          </a:extLst>
        </xdr:cNvPr>
        <xdr:cNvSpPr/>
      </xdr:nvSpPr>
      <xdr:spPr bwMode="auto">
        <a:xfrm>
          <a:off x="496764" y="10612129"/>
          <a:ext cx="135503" cy="695077"/>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oneCellAnchor>
    <xdr:from>
      <xdr:col>2</xdr:col>
      <xdr:colOff>2980</xdr:colOff>
      <xdr:row>57</xdr:row>
      <xdr:rowOff>45721</xdr:rowOff>
    </xdr:from>
    <xdr:ext cx="5247863" cy="1353406"/>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20200" y="10904221"/>
          <a:ext cx="5247863" cy="1353406"/>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r>
            <a:rPr kumimoji="1" lang="ja-JP" altLang="en-US" sz="900" b="1">
              <a:solidFill>
                <a:schemeClr val="tx1"/>
              </a:solidFill>
              <a:latin typeface="HG丸ｺﾞｼｯｸM-PRO" panose="020F0600000000000000" pitchFamily="50" charset="-128"/>
              <a:ea typeface="HG丸ｺﾞｼｯｸM-PRO" panose="020F0600000000000000" pitchFamily="50" charset="-128"/>
            </a:rPr>
            <a:t>「一般廃棄物収集運搬業者」</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は、相模原市で「一般廃棄物収集運搬業」の許可を受けている業者を指します（同封の「事業系ごみの減量化・資源化と適正処理ガイドライン」（パンフレット）に、許可業者の一覧を挟み込んでありますので参照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委託先をよく確認し、許可業者以外の業者（市の許可がない事業者、資源化事業者、廃棄物管理のコンサルティング業者など）は入力しないでください。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1">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HG丸ｺﾞｼｯｸM-PRO" panose="020F0600000000000000" pitchFamily="50" charset="-128"/>
              <a:ea typeface="HG丸ｺﾞｼｯｸM-PRO" panose="020F0600000000000000" pitchFamily="50" charset="-128"/>
              <a:cs typeface="+mn-cs"/>
            </a:rPr>
            <a:t>「市の処理施設」</a:t>
          </a:r>
          <a:r>
            <a:rPr kumimoji="1" lang="ja-JP" altLang="ja-JP" sz="900" b="0">
              <a:solidFill>
                <a:schemeClr val="tx1"/>
              </a:solidFill>
              <a:effectLst/>
              <a:latin typeface="HG丸ｺﾞｼｯｸM-PRO" panose="020F0600000000000000" pitchFamily="50" charset="-128"/>
              <a:ea typeface="HG丸ｺﾞｼｯｸM-PRO" panose="020F0600000000000000" pitchFamily="50" charset="-128"/>
              <a:cs typeface="+mn-cs"/>
            </a:rPr>
            <a:t>は、南清掃工場、北清掃工場、津久井クリーンセンターを指します。</a:t>
          </a:r>
          <a:endParaRPr kumimoji="1" lang="ja-JP" altLang="en-US" sz="900" b="0" u="none">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311234</xdr:colOff>
      <xdr:row>81</xdr:row>
      <xdr:rowOff>33790</xdr:rowOff>
    </xdr:from>
    <xdr:to>
      <xdr:col>2</xdr:col>
      <xdr:colOff>9415</xdr:colOff>
      <xdr:row>84</xdr:row>
      <xdr:rowOff>58366</xdr:rowOff>
    </xdr:to>
    <xdr:sp macro="" textlink="">
      <xdr:nvSpPr>
        <xdr:cNvPr id="5242" name="フリーフォーム: 図形 5241">
          <a:extLst>
            <a:ext uri="{FF2B5EF4-FFF2-40B4-BE49-F238E27FC236}">
              <a16:creationId xmlns:a16="http://schemas.microsoft.com/office/drawing/2014/main" id="{00000000-0008-0000-0100-00007A140000}"/>
            </a:ext>
          </a:extLst>
        </xdr:cNvPr>
        <xdr:cNvSpPr/>
      </xdr:nvSpPr>
      <xdr:spPr bwMode="auto">
        <a:xfrm>
          <a:off x="496764" y="15598468"/>
          <a:ext cx="135503" cy="601046"/>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twoCellAnchor>
    <xdr:from>
      <xdr:col>2</xdr:col>
      <xdr:colOff>0</xdr:colOff>
      <xdr:row>83</xdr:row>
      <xdr:rowOff>38100</xdr:rowOff>
    </xdr:from>
    <xdr:to>
      <xdr:col>14</xdr:col>
      <xdr:colOff>0</xdr:colOff>
      <xdr:row>85</xdr:row>
      <xdr:rowOff>182880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17220" y="15659100"/>
          <a:ext cx="5212080" cy="525780"/>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r>
            <a:rPr kumimoji="1" lang="ja-JP" altLang="en-US" sz="900" b="1">
              <a:solidFill>
                <a:schemeClr val="tx1"/>
              </a:solidFill>
              <a:latin typeface="HG丸ｺﾞｼｯｸM-PRO" panose="020F0600000000000000" pitchFamily="50" charset="-128"/>
              <a:ea typeface="HG丸ｺﾞｼｯｸM-PRO" panose="020F0600000000000000" pitchFamily="50" charset="-128"/>
            </a:rPr>
            <a:t>「一般廃棄物収集運搬業者」</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に委託している業務に、資源化物としての収集運搬が含まれる場合は、こちらを選択し、業者名と所在地を入力してください。</a:t>
          </a:r>
        </a:p>
      </xdr:txBody>
    </xdr:sp>
    <xdr:clientData/>
  </xdr:twoCellAnchor>
  <xdr:twoCellAnchor>
    <xdr:from>
      <xdr:col>1</xdr:col>
      <xdr:colOff>311234</xdr:colOff>
      <xdr:row>87</xdr:row>
      <xdr:rowOff>40275</xdr:rowOff>
    </xdr:from>
    <xdr:to>
      <xdr:col>2</xdr:col>
      <xdr:colOff>9415</xdr:colOff>
      <xdr:row>89</xdr:row>
      <xdr:rowOff>136187</xdr:rowOff>
    </xdr:to>
    <xdr:sp macro="" textlink="">
      <xdr:nvSpPr>
        <xdr:cNvPr id="5243" name="フリーフォーム: 図形 5242">
          <a:extLst>
            <a:ext uri="{FF2B5EF4-FFF2-40B4-BE49-F238E27FC236}">
              <a16:creationId xmlns:a16="http://schemas.microsoft.com/office/drawing/2014/main" id="{00000000-0008-0000-0100-00007B140000}"/>
            </a:ext>
          </a:extLst>
        </xdr:cNvPr>
        <xdr:cNvSpPr/>
      </xdr:nvSpPr>
      <xdr:spPr bwMode="auto">
        <a:xfrm>
          <a:off x="496764" y="16757892"/>
          <a:ext cx="135503" cy="480225"/>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oneCellAnchor>
    <xdr:from>
      <xdr:col>2</xdr:col>
      <xdr:colOff>0</xdr:colOff>
      <xdr:row>88</xdr:row>
      <xdr:rowOff>42252</xdr:rowOff>
    </xdr:from>
    <xdr:ext cx="5212080" cy="595529"/>
    <xdr:sp macro="" textlink="">
      <xdr:nvSpPr>
        <xdr:cNvPr id="5239" name="テキスト ボックス 5238">
          <a:extLst>
            <a:ext uri="{FF2B5EF4-FFF2-40B4-BE49-F238E27FC236}">
              <a16:creationId xmlns:a16="http://schemas.microsoft.com/office/drawing/2014/main" id="{00000000-0008-0000-0100-000077140000}"/>
            </a:ext>
          </a:extLst>
        </xdr:cNvPr>
        <xdr:cNvSpPr txBox="1"/>
      </xdr:nvSpPr>
      <xdr:spPr>
        <a:xfrm>
          <a:off x="617220" y="16615752"/>
          <a:ext cx="5212080" cy="595529"/>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自社で市の処理施設に運搬している場合は、搬入の頻度を入力してください。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（週○回、月○回、年○回、不定期 など）</a:t>
          </a:r>
        </a:p>
        <a:p>
          <a:r>
            <a:rPr kumimoji="1" lang="ja-JP" altLang="en-US" sz="900" b="0">
              <a:solidFill>
                <a:schemeClr val="tx1"/>
              </a:solidFill>
              <a:latin typeface="HG丸ｺﾞｼｯｸM-PRO" panose="020F0600000000000000" pitchFamily="50" charset="-128"/>
              <a:ea typeface="HG丸ｺﾞｼｯｸM-PRO" panose="020F0600000000000000" pitchFamily="50" charset="-128"/>
            </a:rPr>
            <a:t>「市の処理施設」は、南清掃工場、北清掃工場、津久井クリーンセンターを指します。</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311234</xdr:colOff>
      <xdr:row>107</xdr:row>
      <xdr:rowOff>43992</xdr:rowOff>
    </xdr:from>
    <xdr:to>
      <xdr:col>2</xdr:col>
      <xdr:colOff>9415</xdr:colOff>
      <xdr:row>110</xdr:row>
      <xdr:rowOff>66907</xdr:rowOff>
    </xdr:to>
    <xdr:sp macro="" textlink="">
      <xdr:nvSpPr>
        <xdr:cNvPr id="5245" name="フリーフォーム: 図形 5244">
          <a:extLst>
            <a:ext uri="{FF2B5EF4-FFF2-40B4-BE49-F238E27FC236}">
              <a16:creationId xmlns:a16="http://schemas.microsoft.com/office/drawing/2014/main" id="{00000000-0008-0000-0100-00007D140000}"/>
            </a:ext>
          </a:extLst>
        </xdr:cNvPr>
        <xdr:cNvSpPr/>
      </xdr:nvSpPr>
      <xdr:spPr bwMode="auto">
        <a:xfrm>
          <a:off x="496764" y="20604740"/>
          <a:ext cx="135503" cy="599384"/>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oneCellAnchor>
    <xdr:from>
      <xdr:col>2</xdr:col>
      <xdr:colOff>0</xdr:colOff>
      <xdr:row>109</xdr:row>
      <xdr:rowOff>38100</xdr:rowOff>
    </xdr:from>
    <xdr:ext cx="5212080" cy="60960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17220" y="20612100"/>
          <a:ext cx="5212080" cy="609600"/>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r>
            <a:rPr kumimoji="1" lang="ja-JP" altLang="en-US" sz="900" b="1">
              <a:solidFill>
                <a:schemeClr val="tx1"/>
              </a:solidFill>
              <a:latin typeface="HG丸ｺﾞｼｯｸM-PRO" panose="020F0600000000000000" pitchFamily="50" charset="-128"/>
              <a:ea typeface="HG丸ｺﾞｼｯｸM-PRO" panose="020F0600000000000000" pitchFamily="50" charset="-128"/>
            </a:rPr>
            <a:t>「資源化事業者」</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は、専ら再生利用の目的となる一般廃棄物又は産業廃棄物のみの収集又は運搬を業として行う事業者を指します。資源化事業者に委託している場合はこちらを選択し、業者名と所在地を入力してください。</a:t>
          </a:r>
        </a:p>
      </xdr:txBody>
    </xdr:sp>
    <xdr:clientData/>
  </xdr:oneCellAnchor>
  <xdr:twoCellAnchor>
    <xdr:from>
      <xdr:col>1</xdr:col>
      <xdr:colOff>311234</xdr:colOff>
      <xdr:row>117</xdr:row>
      <xdr:rowOff>40276</xdr:rowOff>
    </xdr:from>
    <xdr:to>
      <xdr:col>2</xdr:col>
      <xdr:colOff>9415</xdr:colOff>
      <xdr:row>119</xdr:row>
      <xdr:rowOff>18587</xdr:rowOff>
    </xdr:to>
    <xdr:sp macro="" textlink="">
      <xdr:nvSpPr>
        <xdr:cNvPr id="5248" name="フリーフォーム: 図形 5247">
          <a:extLst>
            <a:ext uri="{FF2B5EF4-FFF2-40B4-BE49-F238E27FC236}">
              <a16:creationId xmlns:a16="http://schemas.microsoft.com/office/drawing/2014/main" id="{00000000-0008-0000-0100-000080140000}"/>
            </a:ext>
          </a:extLst>
        </xdr:cNvPr>
        <xdr:cNvSpPr/>
      </xdr:nvSpPr>
      <xdr:spPr bwMode="auto">
        <a:xfrm>
          <a:off x="496764" y="22522589"/>
          <a:ext cx="135503" cy="362624"/>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oneCellAnchor>
    <xdr:from>
      <xdr:col>2</xdr:col>
      <xdr:colOff>0</xdr:colOff>
      <xdr:row>118</xdr:row>
      <xdr:rowOff>77974</xdr:rowOff>
    </xdr:from>
    <xdr:ext cx="5212080" cy="895612"/>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17220" y="22366474"/>
          <a:ext cx="5212080" cy="895612"/>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①～⑥のいずれにも該当しない場合は、こちらを選択し、具体的な処理方法を入力してください。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また、紙くず、木くず、繊維くず、動植物性残さ等は業種等によって産業廃棄物となります（詳しくは同封のガイドラインを確認してください）。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産業廃棄物に該当する場合はこちらを選択し、具体的な処理方法の欄に、産業廃棄物に該当する理由（業種等）を入力してください。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xdr:col>
      <xdr:colOff>311234</xdr:colOff>
      <xdr:row>135</xdr:row>
      <xdr:rowOff>25406</xdr:rowOff>
    </xdr:from>
    <xdr:to>
      <xdr:col>2</xdr:col>
      <xdr:colOff>9415</xdr:colOff>
      <xdr:row>138</xdr:row>
      <xdr:rowOff>74341</xdr:rowOff>
    </xdr:to>
    <xdr:sp macro="" textlink="">
      <xdr:nvSpPr>
        <xdr:cNvPr id="5253" name="フリーフォーム: 図形 5252">
          <a:extLst>
            <a:ext uri="{FF2B5EF4-FFF2-40B4-BE49-F238E27FC236}">
              <a16:creationId xmlns:a16="http://schemas.microsoft.com/office/drawing/2014/main" id="{00000000-0008-0000-0100-000085140000}"/>
            </a:ext>
          </a:extLst>
        </xdr:cNvPr>
        <xdr:cNvSpPr/>
      </xdr:nvSpPr>
      <xdr:spPr bwMode="auto">
        <a:xfrm>
          <a:off x="496764" y="25966536"/>
          <a:ext cx="135503" cy="625405"/>
        </a:xfrm>
        <a:custGeom>
          <a:avLst/>
          <a:gdLst>
            <a:gd name="connsiteX0" fmla="*/ 145774 w 145774"/>
            <a:gd name="connsiteY0" fmla="*/ 881270 h 881270"/>
            <a:gd name="connsiteX1" fmla="*/ 0 w 145774"/>
            <a:gd name="connsiteY1" fmla="*/ 881270 h 881270"/>
            <a:gd name="connsiteX2" fmla="*/ 0 w 145774"/>
            <a:gd name="connsiteY2" fmla="*/ 0 h 881270"/>
          </a:gdLst>
          <a:ahLst/>
          <a:cxnLst>
            <a:cxn ang="0">
              <a:pos x="connsiteX0" y="connsiteY0"/>
            </a:cxn>
            <a:cxn ang="0">
              <a:pos x="connsiteX1" y="connsiteY1"/>
            </a:cxn>
            <a:cxn ang="0">
              <a:pos x="connsiteX2" y="connsiteY2"/>
            </a:cxn>
          </a:cxnLst>
          <a:rect l="l" t="t" r="r" b="b"/>
          <a:pathLst>
            <a:path w="145774" h="881270">
              <a:moveTo>
                <a:pt x="145774" y="881270"/>
              </a:moveTo>
              <a:lnTo>
                <a:pt x="0" y="881270"/>
              </a:ln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0070C0"/>
            </a:solidFill>
          </a:endParaRPr>
        </a:p>
      </xdr:txBody>
    </xdr:sp>
    <xdr:clientData/>
  </xdr:twoCellAnchor>
  <xdr:twoCellAnchor>
    <xdr:from>
      <xdr:col>2</xdr:col>
      <xdr:colOff>0</xdr:colOff>
      <xdr:row>137</xdr:row>
      <xdr:rowOff>53340</xdr:rowOff>
    </xdr:from>
    <xdr:to>
      <xdr:col>14</xdr:col>
      <xdr:colOff>0</xdr:colOff>
      <xdr:row>140</xdr:row>
      <xdr:rowOff>0</xdr:rowOff>
    </xdr:to>
    <xdr:sp macro="" textlink="">
      <xdr:nvSpPr>
        <xdr:cNvPr id="5237" name="テキスト ボックス 5236">
          <a:extLst>
            <a:ext uri="{FF2B5EF4-FFF2-40B4-BE49-F238E27FC236}">
              <a16:creationId xmlns:a16="http://schemas.microsoft.com/office/drawing/2014/main" id="{00000000-0008-0000-0100-000075140000}"/>
            </a:ext>
          </a:extLst>
        </xdr:cNvPr>
        <xdr:cNvSpPr txBox="1"/>
      </xdr:nvSpPr>
      <xdr:spPr>
        <a:xfrm>
          <a:off x="617220" y="25961340"/>
          <a:ext cx="5212080" cy="518160"/>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marL="0" indent="0"/>
          <a:r>
            <a:rPr kumimoji="1" lang="ja-JP" altLang="en-US" sz="900" b="0">
              <a:solidFill>
                <a:schemeClr val="tx1"/>
              </a:solidFill>
              <a:latin typeface="HG丸ｺﾞｼｯｸM-PRO" panose="020F0600000000000000" pitchFamily="50" charset="-128"/>
              <a:ea typeface="HG丸ｺﾞｼｯｸM-PRO" panose="020F0600000000000000" pitchFamily="50" charset="-128"/>
              <a:cs typeface="+mn-cs"/>
            </a:rPr>
            <a:t>自社で「資源化事業者」の施設に搬入している場合はこちらを選択し、委託している業者の名称と所在地を入力してください。</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cs typeface="+mn-cs"/>
          </a:endParaRPr>
        </a:p>
      </xdr:txBody>
    </xdr:sp>
    <xdr:clientData/>
  </xdr:twoCellAnchor>
  <xdr:oneCellAnchor>
    <xdr:from>
      <xdr:col>9</xdr:col>
      <xdr:colOff>172279</xdr:colOff>
      <xdr:row>252</xdr:row>
      <xdr:rowOff>41636</xdr:rowOff>
    </xdr:from>
    <xdr:ext cx="1365636" cy="150041"/>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856383" y="48849393"/>
          <a:ext cx="1365636" cy="150041"/>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marL="0" indent="0"/>
          <a:r>
            <a:rPr kumimoji="1" lang="ja-JP" altLang="en-US" sz="900" b="1">
              <a:solidFill>
                <a:srgbClr val="FF0000"/>
              </a:solidFill>
              <a:latin typeface="HG丸ｺﾞｼｯｸM-PRO" panose="020F0600000000000000" pitchFamily="50" charset="-128"/>
              <a:ea typeface="HG丸ｺﾞｼｯｸM-PRO" panose="020F0600000000000000" pitchFamily="50" charset="-128"/>
              <a:cs typeface="+mn-cs"/>
            </a:rPr>
            <a:t>単位はキログラムです→</a:t>
          </a:r>
          <a:endParaRPr kumimoji="1" lang="en-US" altLang="ja-JP" sz="900" b="1">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12</xdr:col>
      <xdr:colOff>225286</xdr:colOff>
      <xdr:row>5</xdr:row>
      <xdr:rowOff>178905</xdr:rowOff>
    </xdr:from>
    <xdr:to>
      <xdr:col>12</xdr:col>
      <xdr:colOff>225286</xdr:colOff>
      <xdr:row>7</xdr:row>
      <xdr:rowOff>19879</xdr:rowOff>
    </xdr:to>
    <xdr:sp macro="" textlink="">
      <xdr:nvSpPr>
        <xdr:cNvPr id="24" name="フリーフォーム: 図形 23">
          <a:extLst>
            <a:ext uri="{FF2B5EF4-FFF2-40B4-BE49-F238E27FC236}">
              <a16:creationId xmlns:a16="http://schemas.microsoft.com/office/drawing/2014/main" id="{00000000-0008-0000-0100-000018000000}"/>
            </a:ext>
          </a:extLst>
        </xdr:cNvPr>
        <xdr:cNvSpPr/>
      </xdr:nvSpPr>
      <xdr:spPr bwMode="auto">
        <a:xfrm>
          <a:off x="5221356" y="947531"/>
          <a:ext cx="0" cy="225287"/>
        </a:xfrm>
        <a:custGeom>
          <a:avLst/>
          <a:gdLst>
            <a:gd name="connsiteX0" fmla="*/ 0 w 0"/>
            <a:gd name="connsiteY0" fmla="*/ 225287 h 225287"/>
            <a:gd name="connsiteX1" fmla="*/ 0 w 0"/>
            <a:gd name="connsiteY1" fmla="*/ 0 h 225287"/>
          </a:gdLst>
          <a:ahLst/>
          <a:cxnLst>
            <a:cxn ang="0">
              <a:pos x="connsiteX0" y="connsiteY0"/>
            </a:cxn>
            <a:cxn ang="0">
              <a:pos x="connsiteX1" y="connsiteY1"/>
            </a:cxn>
          </a:cxnLst>
          <a:rect l="l" t="t" r="r" b="b"/>
          <a:pathLst>
            <a:path h="225287">
              <a:moveTo>
                <a:pt x="0" y="225287"/>
              </a:moveTo>
              <a:lnTo>
                <a:pt x="0" y="0"/>
              </a:lnTo>
            </a:path>
          </a:pathLst>
        </a:custGeom>
        <a:noFill/>
        <a:ln w="127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oneCellAnchor>
    <xdr:from>
      <xdr:col>6</xdr:col>
      <xdr:colOff>72889</xdr:colOff>
      <xdr:row>7</xdr:row>
      <xdr:rowOff>20387</xdr:rowOff>
    </xdr:from>
    <xdr:ext cx="3737111" cy="980151"/>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427469" y="1163387"/>
          <a:ext cx="3737111" cy="980151"/>
        </a:xfrm>
        <a:prstGeom prst="rect">
          <a:avLst/>
        </a:prstGeom>
        <a:solidFill>
          <a:srgbClr val="DBF0FF"/>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noAutofit/>
        </a:bodyPr>
        <a:lstStyle/>
        <a:p>
          <a:r>
            <a:rPr kumimoji="1" lang="ja-JP" altLang="en-US" sz="900">
              <a:latin typeface="HG丸ｺﾞｼｯｸM-PRO" panose="020F0600000000000000" pitchFamily="50" charset="-128"/>
              <a:ea typeface="HG丸ｺﾞｼｯｸM-PRO" panose="020F0600000000000000" pitchFamily="50" charset="-128"/>
            </a:rPr>
            <a:t>同封の「対象事業所及び事業所番号のお知らせ」を参照してください。</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5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10</a:t>
          </a:r>
          <a:r>
            <a:rPr kumimoji="1" lang="ja-JP" altLang="en-US" sz="900">
              <a:latin typeface="HG丸ｺﾞｼｯｸM-PRO" panose="020F0600000000000000" pitchFamily="50" charset="-128"/>
              <a:ea typeface="HG丸ｺﾞｼｯｸM-PRO" panose="020F0600000000000000" pitchFamily="50" charset="-128"/>
            </a:rPr>
            <a:t>桁の番号（</a:t>
          </a:r>
          <a:r>
            <a:rPr kumimoji="1" lang="en-US" altLang="ja-JP" sz="900">
              <a:latin typeface="HG丸ｺﾞｼｯｸM-PRO" panose="020F0600000000000000" pitchFamily="50" charset="-128"/>
              <a:ea typeface="HG丸ｺﾞｼｯｸM-PRO" panose="020F0600000000000000" pitchFamily="50" charset="-128"/>
            </a:rPr>
            <a:t>0000012345</a:t>
          </a:r>
          <a:r>
            <a:rPr kumimoji="1" lang="ja-JP" altLang="en-US" sz="900">
              <a:latin typeface="HG丸ｺﾞｼｯｸM-PRO" panose="020F0600000000000000" pitchFamily="50" charset="-128"/>
              <a:ea typeface="HG丸ｺﾞｼｯｸM-PRO" panose="020F0600000000000000" pitchFamily="50" charset="-128"/>
            </a:rPr>
            <a:t>）の場合</a:t>
          </a:r>
        </a:p>
        <a:p>
          <a:r>
            <a:rPr kumimoji="1" lang="ja-JP" altLang="en-US" sz="900">
              <a:latin typeface="HG丸ｺﾞｼｯｸM-PRO" panose="020F0600000000000000" pitchFamily="50" charset="-128"/>
              <a:ea typeface="HG丸ｺﾞｼｯｸM-PRO" panose="020F0600000000000000" pitchFamily="50" charset="-128"/>
            </a:rPr>
            <a:t>　→先頭の</a:t>
          </a:r>
          <a:r>
            <a:rPr kumimoji="1" lang="en-US" altLang="ja-JP" sz="900">
              <a:latin typeface="HG丸ｺﾞｼｯｸM-PRO" panose="020F0600000000000000" pitchFamily="50" charset="-128"/>
              <a:ea typeface="HG丸ｺﾞｼｯｸM-PRO" panose="020F0600000000000000" pitchFamily="50" charset="-128"/>
            </a:rPr>
            <a:t>0</a:t>
          </a:r>
          <a:r>
            <a:rPr kumimoji="1" lang="ja-JP" altLang="en-US" sz="900">
              <a:latin typeface="HG丸ｺﾞｼｯｸM-PRO" panose="020F0600000000000000" pitchFamily="50" charset="-128"/>
              <a:ea typeface="HG丸ｺﾞｼｯｸM-PRO" panose="020F0600000000000000" pitchFamily="50" charset="-128"/>
            </a:rPr>
            <a:t>も含めて半角で入力してください。</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ja-JP" altLang="en-US" sz="5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R7-</a:t>
          </a:r>
          <a:r>
            <a:rPr kumimoji="1" lang="ja-JP" altLang="en-US" sz="900">
              <a:latin typeface="HG丸ｺﾞｼｯｸM-PRO" panose="020F0600000000000000" pitchFamily="50" charset="-128"/>
              <a:ea typeface="HG丸ｺﾞｼｯｸM-PRO" panose="020F0600000000000000" pitchFamily="50" charset="-128"/>
            </a:rPr>
            <a:t>」から始まる番号（</a:t>
          </a:r>
          <a:r>
            <a:rPr kumimoji="1" lang="en-US" altLang="ja-JP" sz="900">
              <a:latin typeface="HG丸ｺﾞｼｯｸM-PRO" panose="020F0600000000000000" pitchFamily="50" charset="-128"/>
              <a:ea typeface="HG丸ｺﾞｼｯｸM-PRO" panose="020F0600000000000000" pitchFamily="50" charset="-128"/>
            </a:rPr>
            <a:t>R7-0000</a:t>
          </a:r>
          <a:r>
            <a:rPr kumimoji="1" lang="ja-JP" altLang="en-US" sz="900">
              <a:latin typeface="HG丸ｺﾞｼｯｸM-PRO" panose="020F0600000000000000" pitchFamily="50" charset="-128"/>
              <a:ea typeface="HG丸ｺﾞｼｯｸM-PRO" panose="020F0600000000000000" pitchFamily="50" charset="-128"/>
            </a:rPr>
            <a:t>）の場合</a:t>
          </a:r>
        </a:p>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R7-</a:t>
          </a:r>
          <a:r>
            <a:rPr kumimoji="1" lang="ja-JP" altLang="en-US" sz="900">
              <a:latin typeface="HG丸ｺﾞｼｯｸM-PRO" panose="020F0600000000000000" pitchFamily="50" charset="-128"/>
              <a:ea typeface="HG丸ｺﾞｼｯｸM-PRO" panose="020F0600000000000000" pitchFamily="50" charset="-128"/>
            </a:rPr>
            <a:t>」を含めて半角で入力してください。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9.xml"/><Relationship Id="rId21" Type="http://schemas.openxmlformats.org/officeDocument/2006/relationships/ctrlProp" Target="../ctrlProps/ctrlProp124.xml"/><Relationship Id="rId42" Type="http://schemas.openxmlformats.org/officeDocument/2006/relationships/ctrlProp" Target="../ctrlProps/ctrlProp145.xml"/><Relationship Id="rId47" Type="http://schemas.openxmlformats.org/officeDocument/2006/relationships/ctrlProp" Target="../ctrlProps/ctrlProp150.xml"/><Relationship Id="rId63" Type="http://schemas.openxmlformats.org/officeDocument/2006/relationships/ctrlProp" Target="../ctrlProps/ctrlProp166.xml"/><Relationship Id="rId68" Type="http://schemas.openxmlformats.org/officeDocument/2006/relationships/ctrlProp" Target="../ctrlProps/ctrlProp171.xml"/><Relationship Id="rId84" Type="http://schemas.openxmlformats.org/officeDocument/2006/relationships/ctrlProp" Target="../ctrlProps/ctrlProp187.xml"/><Relationship Id="rId89" Type="http://schemas.openxmlformats.org/officeDocument/2006/relationships/ctrlProp" Target="../ctrlProps/ctrlProp192.xml"/><Relationship Id="rId2" Type="http://schemas.openxmlformats.org/officeDocument/2006/relationships/drawing" Target="../drawings/drawing2.xml"/><Relationship Id="rId16" Type="http://schemas.openxmlformats.org/officeDocument/2006/relationships/ctrlProp" Target="../ctrlProps/ctrlProp119.xml"/><Relationship Id="rId29" Type="http://schemas.openxmlformats.org/officeDocument/2006/relationships/ctrlProp" Target="../ctrlProps/ctrlProp132.xml"/><Relationship Id="rId107" Type="http://schemas.openxmlformats.org/officeDocument/2006/relationships/ctrlProp" Target="../ctrlProps/ctrlProp210.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8" Type="http://schemas.openxmlformats.org/officeDocument/2006/relationships/ctrlProp" Target="../ctrlProps/ctrlProp161.xml"/><Relationship Id="rId66" Type="http://schemas.openxmlformats.org/officeDocument/2006/relationships/ctrlProp" Target="../ctrlProps/ctrlProp169.xml"/><Relationship Id="rId74" Type="http://schemas.openxmlformats.org/officeDocument/2006/relationships/ctrlProp" Target="../ctrlProps/ctrlProp177.xml"/><Relationship Id="rId79" Type="http://schemas.openxmlformats.org/officeDocument/2006/relationships/ctrlProp" Target="../ctrlProps/ctrlProp182.xml"/><Relationship Id="rId87" Type="http://schemas.openxmlformats.org/officeDocument/2006/relationships/ctrlProp" Target="../ctrlProps/ctrlProp190.xml"/><Relationship Id="rId102" Type="http://schemas.openxmlformats.org/officeDocument/2006/relationships/ctrlProp" Target="../ctrlProps/ctrlProp205.xml"/><Relationship Id="rId5" Type="http://schemas.openxmlformats.org/officeDocument/2006/relationships/ctrlProp" Target="../ctrlProps/ctrlProp108.xml"/><Relationship Id="rId61" Type="http://schemas.openxmlformats.org/officeDocument/2006/relationships/ctrlProp" Target="../ctrlProps/ctrlProp164.xml"/><Relationship Id="rId82" Type="http://schemas.openxmlformats.org/officeDocument/2006/relationships/ctrlProp" Target="../ctrlProps/ctrlProp185.xml"/><Relationship Id="rId90" Type="http://schemas.openxmlformats.org/officeDocument/2006/relationships/ctrlProp" Target="../ctrlProps/ctrlProp193.xml"/><Relationship Id="rId95" Type="http://schemas.openxmlformats.org/officeDocument/2006/relationships/ctrlProp" Target="../ctrlProps/ctrlProp198.xml"/><Relationship Id="rId19" Type="http://schemas.openxmlformats.org/officeDocument/2006/relationships/ctrlProp" Target="../ctrlProps/ctrlProp12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64" Type="http://schemas.openxmlformats.org/officeDocument/2006/relationships/ctrlProp" Target="../ctrlProps/ctrlProp167.xml"/><Relationship Id="rId69" Type="http://schemas.openxmlformats.org/officeDocument/2006/relationships/ctrlProp" Target="../ctrlProps/ctrlProp172.xml"/><Relationship Id="rId77" Type="http://schemas.openxmlformats.org/officeDocument/2006/relationships/ctrlProp" Target="../ctrlProps/ctrlProp180.xml"/><Relationship Id="rId100" Type="http://schemas.openxmlformats.org/officeDocument/2006/relationships/ctrlProp" Target="../ctrlProps/ctrlProp203.xml"/><Relationship Id="rId105" Type="http://schemas.openxmlformats.org/officeDocument/2006/relationships/ctrlProp" Target="../ctrlProps/ctrlProp208.xml"/><Relationship Id="rId8" Type="http://schemas.openxmlformats.org/officeDocument/2006/relationships/ctrlProp" Target="../ctrlProps/ctrlProp111.xml"/><Relationship Id="rId51" Type="http://schemas.openxmlformats.org/officeDocument/2006/relationships/ctrlProp" Target="../ctrlProps/ctrlProp154.xml"/><Relationship Id="rId72" Type="http://schemas.openxmlformats.org/officeDocument/2006/relationships/ctrlProp" Target="../ctrlProps/ctrlProp175.xml"/><Relationship Id="rId80" Type="http://schemas.openxmlformats.org/officeDocument/2006/relationships/ctrlProp" Target="../ctrlProps/ctrlProp183.xml"/><Relationship Id="rId85" Type="http://schemas.openxmlformats.org/officeDocument/2006/relationships/ctrlProp" Target="../ctrlProps/ctrlProp188.xml"/><Relationship Id="rId93" Type="http://schemas.openxmlformats.org/officeDocument/2006/relationships/ctrlProp" Target="../ctrlProps/ctrlProp196.xml"/><Relationship Id="rId98" Type="http://schemas.openxmlformats.org/officeDocument/2006/relationships/ctrlProp" Target="../ctrlProps/ctrlProp201.xml"/><Relationship Id="rId3" Type="http://schemas.openxmlformats.org/officeDocument/2006/relationships/vmlDrawing" Target="../drawings/vmlDrawing2.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59" Type="http://schemas.openxmlformats.org/officeDocument/2006/relationships/ctrlProp" Target="../ctrlProps/ctrlProp162.xml"/><Relationship Id="rId67" Type="http://schemas.openxmlformats.org/officeDocument/2006/relationships/ctrlProp" Target="../ctrlProps/ctrlProp170.xml"/><Relationship Id="rId103" Type="http://schemas.openxmlformats.org/officeDocument/2006/relationships/ctrlProp" Target="../ctrlProps/ctrlProp206.xml"/><Relationship Id="rId108" Type="http://schemas.openxmlformats.org/officeDocument/2006/relationships/ctrlProp" Target="../ctrlProps/ctrlProp211.xml"/><Relationship Id="rId20" Type="http://schemas.openxmlformats.org/officeDocument/2006/relationships/ctrlProp" Target="../ctrlProps/ctrlProp123.xml"/><Relationship Id="rId41" Type="http://schemas.openxmlformats.org/officeDocument/2006/relationships/ctrlProp" Target="../ctrlProps/ctrlProp144.xml"/><Relationship Id="rId54" Type="http://schemas.openxmlformats.org/officeDocument/2006/relationships/ctrlProp" Target="../ctrlProps/ctrlProp157.xml"/><Relationship Id="rId62" Type="http://schemas.openxmlformats.org/officeDocument/2006/relationships/ctrlProp" Target="../ctrlProps/ctrlProp165.xml"/><Relationship Id="rId70" Type="http://schemas.openxmlformats.org/officeDocument/2006/relationships/ctrlProp" Target="../ctrlProps/ctrlProp173.xml"/><Relationship Id="rId75" Type="http://schemas.openxmlformats.org/officeDocument/2006/relationships/ctrlProp" Target="../ctrlProps/ctrlProp178.xml"/><Relationship Id="rId83" Type="http://schemas.openxmlformats.org/officeDocument/2006/relationships/ctrlProp" Target="../ctrlProps/ctrlProp186.xml"/><Relationship Id="rId88" Type="http://schemas.openxmlformats.org/officeDocument/2006/relationships/ctrlProp" Target="../ctrlProps/ctrlProp191.xml"/><Relationship Id="rId91" Type="http://schemas.openxmlformats.org/officeDocument/2006/relationships/ctrlProp" Target="../ctrlProps/ctrlProp194.xml"/><Relationship Id="rId96" Type="http://schemas.openxmlformats.org/officeDocument/2006/relationships/ctrlProp" Target="../ctrlProps/ctrlProp199.xml"/><Relationship Id="rId1" Type="http://schemas.openxmlformats.org/officeDocument/2006/relationships/printerSettings" Target="../printerSettings/printerSettings2.bin"/><Relationship Id="rId6" Type="http://schemas.openxmlformats.org/officeDocument/2006/relationships/ctrlProp" Target="../ctrlProps/ctrlProp109.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 Id="rId57" Type="http://schemas.openxmlformats.org/officeDocument/2006/relationships/ctrlProp" Target="../ctrlProps/ctrlProp160.xml"/><Relationship Id="rId106" Type="http://schemas.openxmlformats.org/officeDocument/2006/relationships/ctrlProp" Target="../ctrlProps/ctrlProp209.xml"/><Relationship Id="rId10" Type="http://schemas.openxmlformats.org/officeDocument/2006/relationships/ctrlProp" Target="../ctrlProps/ctrlProp113.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60" Type="http://schemas.openxmlformats.org/officeDocument/2006/relationships/ctrlProp" Target="../ctrlProps/ctrlProp163.xml"/><Relationship Id="rId65" Type="http://schemas.openxmlformats.org/officeDocument/2006/relationships/ctrlProp" Target="../ctrlProps/ctrlProp168.xml"/><Relationship Id="rId73" Type="http://schemas.openxmlformats.org/officeDocument/2006/relationships/ctrlProp" Target="../ctrlProps/ctrlProp176.xml"/><Relationship Id="rId78" Type="http://schemas.openxmlformats.org/officeDocument/2006/relationships/ctrlProp" Target="../ctrlProps/ctrlProp181.xml"/><Relationship Id="rId81" Type="http://schemas.openxmlformats.org/officeDocument/2006/relationships/ctrlProp" Target="../ctrlProps/ctrlProp184.xml"/><Relationship Id="rId86" Type="http://schemas.openxmlformats.org/officeDocument/2006/relationships/ctrlProp" Target="../ctrlProps/ctrlProp189.xml"/><Relationship Id="rId94" Type="http://schemas.openxmlformats.org/officeDocument/2006/relationships/ctrlProp" Target="../ctrlProps/ctrlProp197.xml"/><Relationship Id="rId99" Type="http://schemas.openxmlformats.org/officeDocument/2006/relationships/ctrlProp" Target="../ctrlProps/ctrlProp202.xml"/><Relationship Id="rId101" Type="http://schemas.openxmlformats.org/officeDocument/2006/relationships/ctrlProp" Target="../ctrlProps/ctrlProp204.xml"/><Relationship Id="rId4" Type="http://schemas.openxmlformats.org/officeDocument/2006/relationships/ctrlProp" Target="../ctrlProps/ctrlProp107.xml"/><Relationship Id="rId9" Type="http://schemas.openxmlformats.org/officeDocument/2006/relationships/ctrlProp" Target="../ctrlProps/ctrlProp112.xml"/><Relationship Id="rId13" Type="http://schemas.openxmlformats.org/officeDocument/2006/relationships/ctrlProp" Target="../ctrlProps/ctrlProp116.xml"/><Relationship Id="rId18" Type="http://schemas.openxmlformats.org/officeDocument/2006/relationships/ctrlProp" Target="../ctrlProps/ctrlProp121.xml"/><Relationship Id="rId39" Type="http://schemas.openxmlformats.org/officeDocument/2006/relationships/ctrlProp" Target="../ctrlProps/ctrlProp142.xml"/><Relationship Id="rId109" Type="http://schemas.openxmlformats.org/officeDocument/2006/relationships/ctrlProp" Target="../ctrlProps/ctrlProp212.xml"/><Relationship Id="rId34" Type="http://schemas.openxmlformats.org/officeDocument/2006/relationships/ctrlProp" Target="../ctrlProps/ctrlProp137.xml"/><Relationship Id="rId50" Type="http://schemas.openxmlformats.org/officeDocument/2006/relationships/ctrlProp" Target="../ctrlProps/ctrlProp153.xml"/><Relationship Id="rId55" Type="http://schemas.openxmlformats.org/officeDocument/2006/relationships/ctrlProp" Target="../ctrlProps/ctrlProp158.xml"/><Relationship Id="rId76" Type="http://schemas.openxmlformats.org/officeDocument/2006/relationships/ctrlProp" Target="../ctrlProps/ctrlProp179.xml"/><Relationship Id="rId97" Type="http://schemas.openxmlformats.org/officeDocument/2006/relationships/ctrlProp" Target="../ctrlProps/ctrlProp200.xml"/><Relationship Id="rId104" Type="http://schemas.openxmlformats.org/officeDocument/2006/relationships/ctrlProp" Target="../ctrlProps/ctrlProp207.xml"/><Relationship Id="rId7" Type="http://schemas.openxmlformats.org/officeDocument/2006/relationships/ctrlProp" Target="../ctrlProps/ctrlProp110.xml"/><Relationship Id="rId71" Type="http://schemas.openxmlformats.org/officeDocument/2006/relationships/ctrlProp" Target="../ctrlProps/ctrlProp174.xml"/><Relationship Id="rId92" Type="http://schemas.openxmlformats.org/officeDocument/2006/relationships/ctrlProp" Target="../ctrlProps/ctrlProp1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C5D7-BE67-4585-9296-5531A8157A8E}">
  <dimension ref="A2:R284"/>
  <sheetViews>
    <sheetView showGridLines="0" tabSelected="1" zoomScaleNormal="100" zoomScaleSheetLayoutView="100" workbookViewId="0"/>
  </sheetViews>
  <sheetFormatPr defaultRowHeight="15" customHeight="1" x14ac:dyDescent="0.45"/>
  <cols>
    <col min="1" max="1" width="2.3984375" style="6" customWidth="1"/>
    <col min="2" max="15" width="5.69921875" style="6" customWidth="1"/>
    <col min="16" max="17" width="7" style="18" hidden="1" customWidth="1"/>
    <col min="18" max="18" width="5.69921875" style="5" customWidth="1"/>
    <col min="19" max="27" width="5.69921875" style="6" customWidth="1"/>
    <col min="28" max="16384" width="8.796875" style="6"/>
  </cols>
  <sheetData>
    <row r="2" spans="1:18" ht="15" customHeight="1" x14ac:dyDescent="0.45">
      <c r="A2" s="32" t="s">
        <v>0</v>
      </c>
      <c r="B2" s="32"/>
      <c r="C2" s="32"/>
      <c r="D2" s="32"/>
      <c r="E2" s="32"/>
      <c r="F2" s="32"/>
      <c r="G2" s="32"/>
      <c r="H2" s="32"/>
      <c r="I2" s="32"/>
      <c r="J2" s="32"/>
      <c r="K2" s="32"/>
      <c r="L2" s="32"/>
      <c r="M2" s="32"/>
      <c r="N2" s="32"/>
      <c r="O2" s="32"/>
      <c r="P2" s="18" t="s">
        <v>70</v>
      </c>
      <c r="Q2" s="18" t="s">
        <v>70</v>
      </c>
      <c r="R2" s="24" t="s">
        <v>138</v>
      </c>
    </row>
    <row r="3" spans="1:18" ht="15" customHeight="1" x14ac:dyDescent="0.45">
      <c r="A3" s="32" t="s">
        <v>1</v>
      </c>
      <c r="B3" s="32"/>
      <c r="C3" s="32"/>
      <c r="D3" s="32"/>
      <c r="E3" s="32"/>
      <c r="F3" s="32"/>
      <c r="G3" s="32"/>
      <c r="H3" s="32"/>
      <c r="I3" s="32"/>
      <c r="J3" s="32"/>
      <c r="K3" s="32"/>
      <c r="L3" s="32"/>
      <c r="M3" s="32"/>
      <c r="N3" s="32"/>
      <c r="O3" s="32"/>
      <c r="R3" s="24" t="s">
        <v>139</v>
      </c>
    </row>
    <row r="4" spans="1:18" ht="15" customHeight="1" x14ac:dyDescent="0.45">
      <c r="R4" s="24" t="s">
        <v>140</v>
      </c>
    </row>
    <row r="5" spans="1:18" ht="15" customHeight="1" x14ac:dyDescent="0.45">
      <c r="J5" s="31" t="s">
        <v>141</v>
      </c>
      <c r="K5" s="31"/>
      <c r="L5" s="28" t="s">
        <v>69</v>
      </c>
      <c r="M5" s="28"/>
      <c r="N5" s="28"/>
      <c r="R5" s="5" t="str">
        <f>IF(OR(L5="",L5="令和７年　　月　　日"),"←作成日を入力してください","")</f>
        <v>←作成日を入力してください</v>
      </c>
    </row>
    <row r="6" spans="1:18" ht="15" customHeight="1" x14ac:dyDescent="0.45">
      <c r="J6" s="31" t="s">
        <v>55</v>
      </c>
      <c r="K6" s="31"/>
      <c r="L6" s="33"/>
      <c r="M6" s="33"/>
      <c r="N6" s="33"/>
      <c r="R6" s="5" t="str">
        <f>IF(L6="","←事業所番号を入力してください","")</f>
        <v>←事業所番号を入力してください</v>
      </c>
    </row>
    <row r="7" spans="1:18" ht="15" customHeight="1" x14ac:dyDescent="0.45">
      <c r="A7" s="8" t="s">
        <v>2</v>
      </c>
    </row>
    <row r="8" spans="1:18" ht="15" customHeight="1" x14ac:dyDescent="0.45">
      <c r="B8" s="27" t="s">
        <v>56</v>
      </c>
      <c r="C8" s="27"/>
      <c r="D8" s="26"/>
      <c r="E8" s="26"/>
      <c r="F8" s="26"/>
      <c r="G8" s="26"/>
      <c r="H8" s="26"/>
      <c r="I8" s="26"/>
      <c r="J8" s="26"/>
      <c r="K8" s="26"/>
      <c r="L8" s="26"/>
      <c r="M8" s="26"/>
      <c r="N8" s="26"/>
      <c r="R8" s="5" t="str">
        <f>IF(D8="","←入力してください","")</f>
        <v>←入力してください</v>
      </c>
    </row>
    <row r="9" spans="1:18" ht="15" customHeight="1" x14ac:dyDescent="0.45">
      <c r="B9" s="27" t="s">
        <v>57</v>
      </c>
      <c r="C9" s="27"/>
      <c r="D9" s="30"/>
      <c r="E9" s="30"/>
      <c r="F9" s="30"/>
      <c r="G9" s="30"/>
      <c r="H9" s="30"/>
      <c r="I9" s="30"/>
      <c r="J9" s="30"/>
      <c r="K9" s="30"/>
      <c r="L9" s="30"/>
      <c r="M9" s="30"/>
      <c r="N9" s="30"/>
      <c r="R9" s="5" t="str">
        <f t="shared" ref="R9:R10" si="0">IF(D9="","←入力してください","")</f>
        <v>←入力してください</v>
      </c>
    </row>
    <row r="10" spans="1:18" ht="15" customHeight="1" x14ac:dyDescent="0.45">
      <c r="B10" s="27" t="s">
        <v>58</v>
      </c>
      <c r="C10" s="27"/>
      <c r="D10" s="30"/>
      <c r="E10" s="30"/>
      <c r="F10" s="30"/>
      <c r="G10" s="30"/>
      <c r="H10" s="30"/>
      <c r="I10" s="30"/>
      <c r="J10" s="30"/>
      <c r="K10" s="30"/>
      <c r="L10" s="30"/>
      <c r="M10" s="30"/>
      <c r="N10" s="30"/>
      <c r="R10" s="5" t="str">
        <f t="shared" si="0"/>
        <v>←入力してください</v>
      </c>
    </row>
    <row r="11" spans="1:18" ht="15" customHeight="1" x14ac:dyDescent="0.45">
      <c r="D11" s="17"/>
      <c r="E11" s="17"/>
      <c r="F11" s="17"/>
      <c r="G11" s="17"/>
      <c r="H11" s="17"/>
      <c r="I11" s="17"/>
      <c r="J11" s="17"/>
      <c r="K11" s="17"/>
      <c r="L11" s="17"/>
      <c r="M11" s="17"/>
      <c r="N11" s="17"/>
    </row>
    <row r="13" spans="1:18" ht="15" customHeight="1" x14ac:dyDescent="0.45">
      <c r="A13" s="8" t="s">
        <v>3</v>
      </c>
    </row>
    <row r="14" spans="1:18" ht="15" customHeight="1" x14ac:dyDescent="0.45">
      <c r="B14" s="27" t="s">
        <v>59</v>
      </c>
      <c r="C14" s="27"/>
      <c r="D14" s="26"/>
      <c r="E14" s="26"/>
      <c r="F14" s="26"/>
      <c r="G14" s="26"/>
      <c r="H14" s="26"/>
      <c r="I14" s="26"/>
      <c r="J14" s="26"/>
      <c r="K14" s="26"/>
      <c r="L14" s="26"/>
      <c r="M14" s="26"/>
      <c r="N14" s="26"/>
      <c r="R14" s="5" t="str">
        <f>IF(D14="","←入力してください","")</f>
        <v>←入力してください</v>
      </c>
    </row>
    <row r="15" spans="1:18" ht="15" customHeight="1" x14ac:dyDescent="0.45">
      <c r="B15" s="27" t="s">
        <v>60</v>
      </c>
      <c r="C15" s="27"/>
      <c r="D15" s="34" t="s">
        <v>89</v>
      </c>
      <c r="E15" s="34"/>
      <c r="F15" s="30"/>
      <c r="G15" s="30"/>
      <c r="H15" s="30"/>
      <c r="I15" s="30"/>
      <c r="J15" s="30"/>
      <c r="K15" s="30"/>
      <c r="L15" s="30"/>
      <c r="M15" s="30"/>
      <c r="N15" s="30"/>
      <c r="R15" s="5" t="str">
        <f>IF(F15="","←入力してください","")</f>
        <v>←入力してください</v>
      </c>
    </row>
    <row r="16" spans="1:18" ht="15" customHeight="1" x14ac:dyDescent="0.45">
      <c r="B16" s="27" t="s">
        <v>61</v>
      </c>
      <c r="C16" s="27"/>
      <c r="D16" s="65" t="s">
        <v>90</v>
      </c>
      <c r="E16" s="65"/>
      <c r="F16" s="30"/>
      <c r="G16" s="30"/>
      <c r="H16" s="30"/>
      <c r="I16" s="30"/>
      <c r="J16" s="30"/>
      <c r="K16" s="30"/>
      <c r="L16" s="30"/>
      <c r="M16" s="30"/>
      <c r="N16" s="30"/>
      <c r="R16" s="5" t="str">
        <f>IF(F16="","←入力してください","")</f>
        <v>←入力してください</v>
      </c>
    </row>
    <row r="17" spans="1:18" ht="15" customHeight="1" x14ac:dyDescent="0.45">
      <c r="B17" s="27"/>
      <c r="C17" s="27"/>
      <c r="D17" s="69" t="s">
        <v>91</v>
      </c>
      <c r="E17" s="69"/>
      <c r="F17" s="30"/>
      <c r="G17" s="30"/>
      <c r="H17" s="30"/>
      <c r="I17" s="30"/>
      <c r="J17" s="70" t="s">
        <v>92</v>
      </c>
      <c r="K17" s="70"/>
      <c r="L17" s="71"/>
      <c r="M17" s="71"/>
      <c r="N17" s="71"/>
      <c r="R17" s="5" t="str">
        <f>IF(OR(F17="",L17=""),"←入力してください","")</f>
        <v>←入力してください</v>
      </c>
    </row>
    <row r="18" spans="1:18" ht="15" customHeight="1" x14ac:dyDescent="0.45">
      <c r="B18" s="27" t="s">
        <v>93</v>
      </c>
      <c r="C18" s="27"/>
      <c r="D18" s="65" t="s">
        <v>94</v>
      </c>
      <c r="E18" s="65"/>
      <c r="F18" s="30"/>
      <c r="G18" s="30"/>
      <c r="H18" s="30"/>
      <c r="I18" s="30"/>
      <c r="J18" s="30"/>
      <c r="K18" s="30"/>
      <c r="L18" s="30"/>
      <c r="M18" s="30"/>
      <c r="N18" s="30"/>
      <c r="R18" s="5" t="str">
        <f>IF(F18="","←入力してください","")</f>
        <v>←入力してください</v>
      </c>
    </row>
    <row r="19" spans="1:18" ht="15" customHeight="1" x14ac:dyDescent="0.45">
      <c r="D19" s="17"/>
      <c r="E19" s="17"/>
      <c r="F19" s="17"/>
      <c r="G19" s="17"/>
      <c r="H19" s="17"/>
      <c r="I19" s="17"/>
      <c r="J19" s="17"/>
      <c r="K19" s="17"/>
      <c r="L19" s="17"/>
      <c r="M19" s="17"/>
      <c r="N19" s="17"/>
    </row>
    <row r="21" spans="1:18" ht="15" customHeight="1" x14ac:dyDescent="0.45">
      <c r="A21" s="8" t="s">
        <v>50</v>
      </c>
      <c r="Q21" s="19"/>
      <c r="R21" s="5" t="str">
        <f>IF(COUNTIF(P22:P34,TRUE)&lt;&gt;1,"←いずれか１つ選択してください。","")</f>
        <v>←いずれか１つ選択してください。</v>
      </c>
    </row>
    <row r="22" spans="1:18" ht="15" customHeight="1" x14ac:dyDescent="0.45">
      <c r="C22" s="29" t="s">
        <v>25</v>
      </c>
      <c r="D22" s="29"/>
      <c r="E22" s="29"/>
      <c r="F22" s="29"/>
      <c r="G22" s="29"/>
      <c r="H22" s="29"/>
      <c r="I22" s="29"/>
      <c r="J22" s="29"/>
      <c r="P22" s="20" t="b">
        <v>0</v>
      </c>
      <c r="Q22" s="20"/>
    </row>
    <row r="23" spans="1:18" ht="15" customHeight="1" x14ac:dyDescent="0.45">
      <c r="C23" s="29" t="s">
        <v>26</v>
      </c>
      <c r="D23" s="29"/>
      <c r="E23" s="29"/>
      <c r="F23" s="29"/>
      <c r="G23" s="29"/>
      <c r="H23" s="29"/>
      <c r="I23" s="29"/>
      <c r="J23" s="29"/>
      <c r="P23" s="20" t="b">
        <v>0</v>
      </c>
      <c r="Q23" s="20"/>
    </row>
    <row r="24" spans="1:18" ht="15" customHeight="1" x14ac:dyDescent="0.45">
      <c r="C24" s="29" t="s">
        <v>27</v>
      </c>
      <c r="D24" s="29"/>
      <c r="E24" s="29"/>
      <c r="F24" s="29"/>
      <c r="G24" s="29"/>
      <c r="H24" s="29"/>
      <c r="I24" s="29"/>
      <c r="J24" s="29"/>
      <c r="P24" s="20" t="b">
        <v>0</v>
      </c>
      <c r="Q24" s="20"/>
    </row>
    <row r="25" spans="1:18" ht="15" customHeight="1" x14ac:dyDescent="0.45">
      <c r="C25" s="29" t="s">
        <v>28</v>
      </c>
      <c r="D25" s="29"/>
      <c r="E25" s="29"/>
      <c r="F25" s="29"/>
      <c r="G25" s="29"/>
      <c r="H25" s="29"/>
      <c r="I25" s="29"/>
      <c r="J25" s="29"/>
      <c r="P25" s="20" t="b">
        <v>0</v>
      </c>
      <c r="Q25" s="20"/>
    </row>
    <row r="26" spans="1:18" ht="15" customHeight="1" x14ac:dyDescent="0.45">
      <c r="C26" s="29" t="s">
        <v>29</v>
      </c>
      <c r="D26" s="29"/>
      <c r="E26" s="29"/>
      <c r="F26" s="29"/>
      <c r="G26" s="29"/>
      <c r="H26" s="29"/>
      <c r="I26" s="29"/>
      <c r="J26" s="29"/>
      <c r="P26" s="20" t="b">
        <v>0</v>
      </c>
      <c r="Q26" s="20"/>
    </row>
    <row r="27" spans="1:18" ht="15" customHeight="1" x14ac:dyDescent="0.45">
      <c r="C27" s="29" t="s">
        <v>30</v>
      </c>
      <c r="D27" s="29"/>
      <c r="E27" s="29"/>
      <c r="F27" s="29"/>
      <c r="G27" s="29"/>
      <c r="H27" s="29"/>
      <c r="I27" s="29"/>
      <c r="J27" s="29"/>
      <c r="P27" s="20" t="b">
        <v>0</v>
      </c>
      <c r="Q27" s="20"/>
    </row>
    <row r="28" spans="1:18" ht="15" customHeight="1" x14ac:dyDescent="0.45">
      <c r="C28" s="29" t="s">
        <v>31</v>
      </c>
      <c r="D28" s="29"/>
      <c r="E28" s="29"/>
      <c r="F28" s="29"/>
      <c r="G28" s="29"/>
      <c r="H28" s="29"/>
      <c r="I28" s="29"/>
      <c r="J28" s="29"/>
      <c r="P28" s="20" t="b">
        <v>0</v>
      </c>
      <c r="Q28" s="20"/>
    </row>
    <row r="29" spans="1:18" ht="15" customHeight="1" x14ac:dyDescent="0.45">
      <c r="C29" s="29" t="s">
        <v>32</v>
      </c>
      <c r="D29" s="29"/>
      <c r="E29" s="29"/>
      <c r="F29" s="29"/>
      <c r="G29" s="29"/>
      <c r="H29" s="29"/>
      <c r="I29" s="29"/>
      <c r="J29" s="29"/>
      <c r="P29" s="20" t="b">
        <v>0</v>
      </c>
      <c r="Q29" s="20"/>
    </row>
    <row r="30" spans="1:18" ht="15" customHeight="1" x14ac:dyDescent="0.45">
      <c r="C30" s="29" t="s">
        <v>33</v>
      </c>
      <c r="D30" s="29"/>
      <c r="E30" s="29"/>
      <c r="F30" s="29"/>
      <c r="G30" s="29"/>
      <c r="H30" s="29"/>
      <c r="I30" s="29"/>
      <c r="J30" s="29"/>
      <c r="P30" s="20" t="b">
        <v>0</v>
      </c>
      <c r="Q30" s="20"/>
    </row>
    <row r="31" spans="1:18" ht="15" customHeight="1" x14ac:dyDescent="0.45">
      <c r="C31" s="29" t="s">
        <v>34</v>
      </c>
      <c r="D31" s="29"/>
      <c r="E31" s="29"/>
      <c r="F31" s="29"/>
      <c r="G31" s="29"/>
      <c r="H31" s="29"/>
      <c r="I31" s="29"/>
      <c r="J31" s="29"/>
      <c r="P31" s="20" t="b">
        <v>0</v>
      </c>
      <c r="Q31" s="20"/>
    </row>
    <row r="32" spans="1:18" ht="15" customHeight="1" x14ac:dyDescent="0.45">
      <c r="C32" s="29" t="s">
        <v>35</v>
      </c>
      <c r="D32" s="29"/>
      <c r="E32" s="29"/>
      <c r="F32" s="29"/>
      <c r="G32" s="29"/>
      <c r="H32" s="29"/>
      <c r="I32" s="29"/>
      <c r="J32" s="29"/>
      <c r="P32" s="20" t="b">
        <v>0</v>
      </c>
      <c r="Q32" s="20"/>
    </row>
    <row r="33" spans="1:18" ht="15" customHeight="1" x14ac:dyDescent="0.45">
      <c r="C33" s="29" t="s">
        <v>36</v>
      </c>
      <c r="D33" s="29"/>
      <c r="E33" s="29"/>
      <c r="F33" s="29"/>
      <c r="G33" s="29"/>
      <c r="H33" s="29"/>
      <c r="I33" s="29"/>
      <c r="J33" s="29"/>
      <c r="P33" s="20" t="b">
        <v>0</v>
      </c>
      <c r="Q33" s="20"/>
    </row>
    <row r="34" spans="1:18" ht="15" customHeight="1" x14ac:dyDescent="0.45">
      <c r="C34" s="6" t="s">
        <v>37</v>
      </c>
      <c r="D34" s="66"/>
      <c r="E34" s="66"/>
      <c r="F34" s="66"/>
      <c r="G34" s="66"/>
      <c r="H34" s="66"/>
      <c r="I34" s="66"/>
      <c r="J34" s="66"/>
      <c r="K34" s="66"/>
      <c r="L34" s="66"/>
      <c r="M34" s="66"/>
      <c r="N34" s="66"/>
      <c r="P34" s="20" t="b">
        <v>0</v>
      </c>
      <c r="Q34" s="20"/>
      <c r="R34" s="5" t="str">
        <f>IF(P34=TRUE,"←具体的に入力してください。","")</f>
        <v/>
      </c>
    </row>
    <row r="35" spans="1:18" ht="15" customHeight="1" x14ac:dyDescent="0.45">
      <c r="P35" s="20"/>
      <c r="Q35" s="20"/>
    </row>
    <row r="36" spans="1:18" ht="15" customHeight="1" x14ac:dyDescent="0.45">
      <c r="A36" s="8" t="s">
        <v>51</v>
      </c>
      <c r="P36" s="20"/>
      <c r="Q36" s="20"/>
    </row>
    <row r="37" spans="1:18" ht="15" customHeight="1" x14ac:dyDescent="0.45">
      <c r="B37" s="6" t="s">
        <v>4</v>
      </c>
      <c r="J37" s="7"/>
      <c r="K37" s="6" t="s">
        <v>38</v>
      </c>
      <c r="L37" s="7"/>
      <c r="M37" s="6" t="s">
        <v>39</v>
      </c>
      <c r="P37" s="20" t="b">
        <v>0</v>
      </c>
      <c r="Q37" s="20" t="b">
        <v>0</v>
      </c>
      <c r="R37" s="5" t="str">
        <f>IF(COUNTIF(P37:Q37,TRUE)&lt;&gt;1,"←「はい」または「いいえ」のいずれかを選択してください。","")</f>
        <v>←「はい」または「いいえ」のいずれかを選択してください。</v>
      </c>
    </row>
    <row r="38" spans="1:18" ht="15" customHeight="1" x14ac:dyDescent="0.45">
      <c r="B38" s="6" t="s">
        <v>5</v>
      </c>
      <c r="J38" s="7"/>
      <c r="K38" s="6" t="s">
        <v>38</v>
      </c>
      <c r="L38" s="7"/>
      <c r="M38" s="6" t="s">
        <v>39</v>
      </c>
      <c r="P38" s="20" t="b">
        <v>0</v>
      </c>
      <c r="Q38" s="20" t="b">
        <v>0</v>
      </c>
      <c r="R38" s="5" t="str">
        <f t="shared" ref="R38:R41" si="1">IF(COUNTIF(P38:Q38,TRUE)&lt;&gt;1,"←「はい」または「いいえ」のいずれかを選択してください。","")</f>
        <v>←「はい」または「いいえ」のいずれかを選択してください。</v>
      </c>
    </row>
    <row r="39" spans="1:18" ht="15" customHeight="1" x14ac:dyDescent="0.45">
      <c r="B39" s="6" t="s">
        <v>6</v>
      </c>
      <c r="J39" s="7"/>
      <c r="K39" s="6" t="s">
        <v>38</v>
      </c>
      <c r="L39" s="7"/>
      <c r="M39" s="6" t="s">
        <v>39</v>
      </c>
      <c r="P39" s="20" t="b">
        <v>0</v>
      </c>
      <c r="Q39" s="20" t="b">
        <v>0</v>
      </c>
      <c r="R39" s="5" t="str">
        <f t="shared" si="1"/>
        <v>←「はい」または「いいえ」のいずれかを選択してください。</v>
      </c>
    </row>
    <row r="40" spans="1:18" ht="15" customHeight="1" x14ac:dyDescent="0.45">
      <c r="B40" s="6" t="s">
        <v>7</v>
      </c>
      <c r="J40" s="7"/>
      <c r="K40" s="6" t="s">
        <v>38</v>
      </c>
      <c r="L40" s="7"/>
      <c r="M40" s="6" t="s">
        <v>39</v>
      </c>
      <c r="P40" s="20" t="b">
        <v>0</v>
      </c>
      <c r="Q40" s="20" t="b">
        <v>0</v>
      </c>
      <c r="R40" s="5" t="str">
        <f t="shared" si="1"/>
        <v>←「はい」または「いいえ」のいずれかを選択してください。</v>
      </c>
    </row>
    <row r="41" spans="1:18" ht="15" customHeight="1" x14ac:dyDescent="0.45">
      <c r="B41" s="6" t="s">
        <v>8</v>
      </c>
      <c r="J41" s="7"/>
      <c r="K41" s="6" t="s">
        <v>38</v>
      </c>
      <c r="L41" s="7"/>
      <c r="M41" s="6" t="s">
        <v>39</v>
      </c>
      <c r="P41" s="20" t="b">
        <v>0</v>
      </c>
      <c r="Q41" s="20" t="b">
        <v>0</v>
      </c>
      <c r="R41" s="5" t="str">
        <f t="shared" si="1"/>
        <v>←「はい」または「いいえ」のいずれかを選択してください。</v>
      </c>
    </row>
    <row r="42" spans="1:18" ht="15" customHeight="1" x14ac:dyDescent="0.45">
      <c r="J42" s="7"/>
      <c r="L42" s="7"/>
      <c r="P42" s="20"/>
      <c r="Q42" s="20"/>
    </row>
    <row r="43" spans="1:18" ht="15" customHeight="1" x14ac:dyDescent="0.45">
      <c r="P43" s="20"/>
      <c r="Q43" s="20"/>
    </row>
    <row r="44" spans="1:18" ht="15" customHeight="1" x14ac:dyDescent="0.45">
      <c r="A44" s="8" t="s">
        <v>108</v>
      </c>
      <c r="P44" s="20"/>
      <c r="Q44" s="20"/>
    </row>
    <row r="45" spans="1:18" ht="15" customHeight="1" x14ac:dyDescent="0.45">
      <c r="B45" s="7"/>
      <c r="C45" s="29" t="s">
        <v>40</v>
      </c>
      <c r="D45" s="29"/>
      <c r="E45" s="29"/>
      <c r="F45" s="29"/>
      <c r="G45" s="29"/>
      <c r="H45" s="29"/>
      <c r="I45" s="29"/>
      <c r="J45" s="29"/>
      <c r="P45" s="20" t="b">
        <v>0</v>
      </c>
      <c r="Q45" s="20"/>
    </row>
    <row r="46" spans="1:18" ht="15" customHeight="1" x14ac:dyDescent="0.45">
      <c r="B46" s="7"/>
      <c r="C46" s="29" t="s">
        <v>41</v>
      </c>
      <c r="D46" s="29"/>
      <c r="E46" s="29"/>
      <c r="F46" s="29"/>
      <c r="G46" s="29"/>
      <c r="H46" s="29"/>
      <c r="I46" s="29"/>
      <c r="J46" s="29"/>
      <c r="P46" s="20" t="b">
        <v>0</v>
      </c>
      <c r="Q46" s="20"/>
    </row>
    <row r="47" spans="1:18" ht="15" customHeight="1" x14ac:dyDescent="0.45">
      <c r="P47" s="20"/>
      <c r="Q47" s="20"/>
    </row>
    <row r="48" spans="1:18" ht="15" customHeight="1" x14ac:dyDescent="0.45">
      <c r="A48" s="8" t="s">
        <v>9</v>
      </c>
      <c r="P48" s="20"/>
      <c r="Q48" s="20"/>
    </row>
    <row r="49" spans="1:18" ht="15" customHeight="1" x14ac:dyDescent="0.45">
      <c r="B49" s="6" t="s">
        <v>82</v>
      </c>
      <c r="P49" s="20"/>
      <c r="Q49" s="20"/>
    </row>
    <row r="50" spans="1:18" ht="15" customHeight="1" x14ac:dyDescent="0.45">
      <c r="P50" s="20"/>
      <c r="Q50" s="20"/>
    </row>
    <row r="51" spans="1:18" ht="15" customHeight="1" x14ac:dyDescent="0.45">
      <c r="A51" s="8" t="s">
        <v>42</v>
      </c>
      <c r="E51" s="10"/>
      <c r="P51" s="20"/>
      <c r="Q51" s="20"/>
    </row>
    <row r="52" spans="1:18" ht="15" customHeight="1" x14ac:dyDescent="0.45">
      <c r="B52" s="8" t="s">
        <v>63</v>
      </c>
      <c r="P52" s="20"/>
      <c r="Q52" s="20"/>
    </row>
    <row r="53" spans="1:18" ht="15" customHeight="1" x14ac:dyDescent="0.45">
      <c r="B53" s="7"/>
      <c r="C53" s="9" t="s">
        <v>52</v>
      </c>
      <c r="D53" s="7"/>
      <c r="F53" s="9" t="s">
        <v>53</v>
      </c>
      <c r="H53" s="11" t="str">
        <f>IF(Q53=TRUE,"「排出なし」の場合は、（２）へ","")</f>
        <v/>
      </c>
      <c r="P53" s="20" t="b">
        <v>0</v>
      </c>
      <c r="Q53" s="20" t="b">
        <v>0</v>
      </c>
      <c r="R53" s="5" t="str">
        <f>IF(OR(AND(P53="",Q53=""),AND(P53=FALSE,Q53=FALSE),AND(P53=TRUE,Q53=TRUE)),"←「排出あり」「排出なし」のどちらか一方を選択してください。",IF(AND(P53=TRUE,COUNTIF(P55:P71,TRUE)=0),"【排出方法】を選択・入力してください",""))</f>
        <v>←「排出あり」「排出なし」のどちらか一方を選択してください。</v>
      </c>
    </row>
    <row r="54" spans="1:18" ht="15" customHeight="1" x14ac:dyDescent="0.45">
      <c r="B54" s="8" t="s">
        <v>62</v>
      </c>
      <c r="P54" s="20"/>
      <c r="Q54" s="20"/>
    </row>
    <row r="55" spans="1:18" ht="15" customHeight="1" x14ac:dyDescent="0.45">
      <c r="B55" s="7"/>
      <c r="C55" s="27" t="s">
        <v>72</v>
      </c>
      <c r="D55" s="27"/>
      <c r="E55" s="27"/>
      <c r="F55" s="27"/>
      <c r="G55" s="27"/>
      <c r="H55" s="27"/>
      <c r="I55" s="27"/>
      <c r="J55" s="27"/>
      <c r="K55" s="27"/>
      <c r="L55" s="27"/>
      <c r="M55" s="27"/>
      <c r="N55" s="27"/>
      <c r="O55" s="27"/>
      <c r="P55" s="20" t="b">
        <v>0</v>
      </c>
      <c r="Q55" s="20"/>
    </row>
    <row r="56" spans="1:18" ht="15" customHeight="1" x14ac:dyDescent="0.45">
      <c r="C56" s="25" t="s">
        <v>43</v>
      </c>
      <c r="D56" s="25"/>
      <c r="E56" s="25"/>
      <c r="F56" s="44"/>
      <c r="G56" s="44"/>
      <c r="H56" s="44"/>
      <c r="I56" s="44"/>
      <c r="J56" s="44"/>
      <c r="K56" s="44"/>
      <c r="L56" s="44"/>
      <c r="M56" s="44"/>
      <c r="N56" s="44"/>
      <c r="P56" s="20"/>
      <c r="Q56" s="20"/>
      <c r="R56" s="5" t="str">
        <f>IF(AND(P55=TRUE,F56=""),"←委託している収集運搬業者の名称を入力してください。","")</f>
        <v/>
      </c>
    </row>
    <row r="57" spans="1:18" ht="15" customHeight="1" x14ac:dyDescent="0.45">
      <c r="C57" s="25" t="s">
        <v>71</v>
      </c>
      <c r="D57" s="25"/>
      <c r="E57" s="25"/>
      <c r="F57" s="34"/>
      <c r="G57" s="34"/>
      <c r="H57" s="34"/>
      <c r="I57" s="34"/>
      <c r="J57" s="34"/>
      <c r="K57" s="34"/>
      <c r="L57" s="34"/>
      <c r="M57" s="34"/>
      <c r="N57" s="34"/>
      <c r="P57" s="20"/>
      <c r="Q57" s="20"/>
      <c r="R57" s="5" t="str">
        <f>IF(AND(P55=TRUE,F57=""),"←委託している収集運搬業者の所在地を入力してください。","")</f>
        <v/>
      </c>
    </row>
    <row r="58" spans="1:18" ht="15" customHeight="1" x14ac:dyDescent="0.45">
      <c r="B58" s="7"/>
      <c r="C58" s="27" t="s">
        <v>44</v>
      </c>
      <c r="D58" s="27"/>
      <c r="E58" s="27"/>
      <c r="F58" s="27"/>
      <c r="G58" s="27"/>
      <c r="H58" s="27"/>
      <c r="I58" s="27"/>
      <c r="J58" s="27"/>
      <c r="K58" s="27"/>
      <c r="L58" s="27"/>
      <c r="M58" s="27"/>
      <c r="N58" s="27"/>
      <c r="O58" s="27"/>
      <c r="P58" s="20" t="b">
        <v>0</v>
      </c>
      <c r="Q58" s="20"/>
    </row>
    <row r="59" spans="1:18" ht="15" customHeight="1" x14ac:dyDescent="0.45">
      <c r="C59" s="25" t="s">
        <v>43</v>
      </c>
      <c r="D59" s="25"/>
      <c r="E59" s="25"/>
      <c r="F59" s="44"/>
      <c r="G59" s="44"/>
      <c r="H59" s="44"/>
      <c r="I59" s="44"/>
      <c r="J59" s="44"/>
      <c r="K59" s="44"/>
      <c r="L59" s="44"/>
      <c r="M59" s="44"/>
      <c r="N59" s="44"/>
      <c r="P59" s="20"/>
      <c r="Q59" s="20"/>
      <c r="R59" s="5" t="str">
        <f>IF(AND(P58=TRUE,F59=""),"←委託している収集運搬業者の名称を入力してください。","")</f>
        <v/>
      </c>
    </row>
    <row r="60" spans="1:18" ht="15" customHeight="1" x14ac:dyDescent="0.45">
      <c r="C60" s="25" t="s">
        <v>71</v>
      </c>
      <c r="D60" s="25"/>
      <c r="E60" s="25"/>
      <c r="F60" s="44"/>
      <c r="G60" s="44"/>
      <c r="H60" s="44"/>
      <c r="I60" s="44"/>
      <c r="J60" s="44"/>
      <c r="K60" s="44"/>
      <c r="L60" s="44"/>
      <c r="M60" s="44"/>
      <c r="N60" s="44"/>
      <c r="P60" s="20"/>
      <c r="Q60" s="20"/>
      <c r="R60" s="5" t="str">
        <f>IF(AND(P58=TRUE,F60=""),"←委託している収集運搬業者の所在地を入力してください。","")</f>
        <v/>
      </c>
    </row>
    <row r="61" spans="1:18" ht="15" customHeight="1" x14ac:dyDescent="0.45">
      <c r="B61" s="7"/>
      <c r="C61" s="27" t="s">
        <v>46</v>
      </c>
      <c r="D61" s="27"/>
      <c r="E61" s="27"/>
      <c r="F61" s="27"/>
      <c r="G61" s="27"/>
      <c r="H61" s="27"/>
      <c r="I61" s="27"/>
      <c r="J61" s="27"/>
      <c r="K61" s="27"/>
      <c r="L61" s="27"/>
      <c r="M61" s="27"/>
      <c r="N61" s="27"/>
      <c r="O61" s="27"/>
      <c r="P61" s="20" t="b">
        <v>0</v>
      </c>
      <c r="Q61" s="20"/>
    </row>
    <row r="62" spans="1:18" ht="15" customHeight="1" x14ac:dyDescent="0.45">
      <c r="C62" s="25" t="s">
        <v>45</v>
      </c>
      <c r="D62" s="25"/>
      <c r="E62" s="25"/>
      <c r="F62" s="44"/>
      <c r="G62" s="44"/>
      <c r="H62" s="44"/>
      <c r="I62" s="44"/>
      <c r="J62" s="44"/>
      <c r="K62" s="44"/>
      <c r="L62" s="44"/>
      <c r="M62" s="44"/>
      <c r="N62" s="44"/>
      <c r="P62" s="20"/>
      <c r="Q62" s="20"/>
      <c r="R62" s="5" t="str">
        <f>IF(AND(P61=TRUE,F62=""),"←委託している資源化事業者の名称を入力してください。","")</f>
        <v/>
      </c>
    </row>
    <row r="63" spans="1:18" ht="15" customHeight="1" x14ac:dyDescent="0.45">
      <c r="C63" s="25" t="s">
        <v>74</v>
      </c>
      <c r="D63" s="25"/>
      <c r="E63" s="25"/>
      <c r="F63" s="44"/>
      <c r="G63" s="44"/>
      <c r="H63" s="44"/>
      <c r="I63" s="44"/>
      <c r="J63" s="44"/>
      <c r="K63" s="44"/>
      <c r="L63" s="44"/>
      <c r="M63" s="44"/>
      <c r="N63" s="44"/>
      <c r="P63" s="20"/>
      <c r="Q63" s="20"/>
      <c r="R63" s="5" t="str">
        <f>IF(AND(P61=TRUE,F63=""),"←委託している資源化事業者の所在地を入力してください。","")</f>
        <v/>
      </c>
    </row>
    <row r="64" spans="1:18" ht="15" customHeight="1" x14ac:dyDescent="0.45">
      <c r="B64" s="7"/>
      <c r="C64" s="27" t="s">
        <v>48</v>
      </c>
      <c r="D64" s="27"/>
      <c r="E64" s="27"/>
      <c r="F64" s="27"/>
      <c r="G64" s="27"/>
      <c r="H64" s="27"/>
      <c r="I64" s="27"/>
      <c r="J64" s="27"/>
      <c r="K64" s="27"/>
      <c r="L64" s="27"/>
      <c r="M64" s="27"/>
      <c r="N64" s="27"/>
      <c r="O64" s="27"/>
      <c r="P64" s="20" t="b">
        <v>0</v>
      </c>
      <c r="Q64" s="20"/>
    </row>
    <row r="65" spans="1:18" ht="15" customHeight="1" x14ac:dyDescent="0.45">
      <c r="C65" s="25" t="s">
        <v>49</v>
      </c>
      <c r="D65" s="25"/>
      <c r="E65" s="25"/>
      <c r="F65" s="44"/>
      <c r="G65" s="44"/>
      <c r="H65" s="44"/>
      <c r="I65" s="44"/>
      <c r="J65" s="44"/>
      <c r="K65" s="44"/>
      <c r="L65" s="44"/>
      <c r="M65" s="44"/>
      <c r="N65" s="44"/>
      <c r="P65" s="20"/>
      <c r="Q65" s="20"/>
      <c r="R65" s="5" t="str">
        <f>IF(AND(P64=TRUE,F65=""),"←運搬の頻度を入力してください。","")</f>
        <v/>
      </c>
    </row>
    <row r="66" spans="1:18" ht="15" customHeight="1" x14ac:dyDescent="0.45">
      <c r="B66" s="7"/>
      <c r="C66" s="27" t="s">
        <v>47</v>
      </c>
      <c r="D66" s="27"/>
      <c r="E66" s="27"/>
      <c r="F66" s="27"/>
      <c r="G66" s="27"/>
      <c r="H66" s="27"/>
      <c r="I66" s="27"/>
      <c r="J66" s="27"/>
      <c r="K66" s="27"/>
      <c r="L66" s="27"/>
      <c r="M66" s="27"/>
      <c r="N66" s="27"/>
      <c r="O66" s="27"/>
      <c r="P66" s="20" t="b">
        <v>0</v>
      </c>
      <c r="Q66" s="20"/>
    </row>
    <row r="67" spans="1:18" ht="15" customHeight="1" x14ac:dyDescent="0.45">
      <c r="C67" s="25" t="s">
        <v>45</v>
      </c>
      <c r="D67" s="25"/>
      <c r="E67" s="25"/>
      <c r="F67" s="44"/>
      <c r="G67" s="44"/>
      <c r="H67" s="44"/>
      <c r="I67" s="44"/>
      <c r="J67" s="44"/>
      <c r="K67" s="44"/>
      <c r="L67" s="44"/>
      <c r="M67" s="44"/>
      <c r="N67" s="44"/>
      <c r="P67" s="20"/>
      <c r="Q67" s="20"/>
      <c r="R67" s="5" t="str">
        <f>IF(AND(P66=TRUE,F67=""),"←委託している資源化事業者の名称を入力してください。","")</f>
        <v/>
      </c>
    </row>
    <row r="68" spans="1:18" ht="15" customHeight="1" x14ac:dyDescent="0.45">
      <c r="C68" s="25" t="s">
        <v>74</v>
      </c>
      <c r="D68" s="25"/>
      <c r="E68" s="25"/>
      <c r="F68" s="44"/>
      <c r="G68" s="44"/>
      <c r="H68" s="44"/>
      <c r="I68" s="44"/>
      <c r="J68" s="44"/>
      <c r="K68" s="44"/>
      <c r="L68" s="44"/>
      <c r="M68" s="44"/>
      <c r="N68" s="44"/>
      <c r="P68" s="20"/>
      <c r="Q68" s="20"/>
      <c r="R68" s="5" t="str">
        <f>IF(AND(P66=TRUE,F68=""),"←委託している資源化事業者の所在地を入力してください。","")</f>
        <v/>
      </c>
    </row>
    <row r="69" spans="1:18" ht="15" customHeight="1" x14ac:dyDescent="0.45">
      <c r="B69" s="7"/>
      <c r="C69" s="27" t="s">
        <v>127</v>
      </c>
      <c r="D69" s="27"/>
      <c r="E69" s="27"/>
      <c r="F69" s="27"/>
      <c r="G69" s="27"/>
      <c r="H69" s="27"/>
      <c r="I69" s="27"/>
      <c r="J69" s="27"/>
      <c r="K69" s="27"/>
      <c r="L69" s="27"/>
      <c r="M69" s="27"/>
      <c r="N69" s="27"/>
      <c r="O69" s="27"/>
      <c r="P69" s="20" t="b">
        <v>0</v>
      </c>
      <c r="Q69" s="20"/>
    </row>
    <row r="70" spans="1:18" ht="15" customHeight="1" x14ac:dyDescent="0.45">
      <c r="C70" s="25" t="s">
        <v>80</v>
      </c>
      <c r="D70" s="25"/>
      <c r="E70" s="25"/>
      <c r="F70" s="44"/>
      <c r="G70" s="44"/>
      <c r="H70" s="44"/>
      <c r="I70" s="44"/>
      <c r="J70" s="44"/>
      <c r="K70" s="44"/>
      <c r="L70" s="44"/>
      <c r="M70" s="44"/>
      <c r="N70" s="44"/>
      <c r="P70" s="20"/>
      <c r="Q70" s="20"/>
      <c r="R70" s="5" t="str">
        <f>IF(AND(P69=TRUE,F70=""),"←具体的に入力してください。","")</f>
        <v/>
      </c>
    </row>
    <row r="71" spans="1:18" ht="15" customHeight="1" x14ac:dyDescent="0.45">
      <c r="B71" s="7"/>
      <c r="C71" s="27" t="s">
        <v>83</v>
      </c>
      <c r="D71" s="27"/>
      <c r="E71" s="27"/>
      <c r="F71" s="27"/>
      <c r="G71" s="27"/>
      <c r="H71" s="27"/>
      <c r="I71" s="27"/>
      <c r="J71" s="27"/>
      <c r="K71" s="27"/>
      <c r="L71" s="27"/>
      <c r="M71" s="27"/>
      <c r="N71" s="27"/>
      <c r="O71" s="27"/>
      <c r="P71" s="20" t="b">
        <v>0</v>
      </c>
      <c r="Q71" s="20"/>
    </row>
    <row r="72" spans="1:18" ht="15" customHeight="1" x14ac:dyDescent="0.45">
      <c r="C72" s="25" t="s">
        <v>80</v>
      </c>
      <c r="D72" s="25"/>
      <c r="E72" s="25"/>
      <c r="F72" s="44"/>
      <c r="G72" s="44"/>
      <c r="H72" s="44"/>
      <c r="I72" s="44"/>
      <c r="J72" s="44"/>
      <c r="K72" s="44"/>
      <c r="L72" s="44"/>
      <c r="M72" s="44"/>
      <c r="N72" s="44"/>
      <c r="P72" s="20"/>
      <c r="Q72" s="20"/>
      <c r="R72" s="5" t="str">
        <f>IF(AND(P71=TRUE,F72=""),"←具体的に入力してください。","")</f>
        <v/>
      </c>
    </row>
    <row r="73" spans="1:18" ht="15" customHeight="1" x14ac:dyDescent="0.45">
      <c r="P73" s="20"/>
      <c r="Q73" s="20"/>
    </row>
    <row r="74" spans="1:18" ht="15" customHeight="1" x14ac:dyDescent="0.45">
      <c r="A74" s="8" t="s">
        <v>73</v>
      </c>
      <c r="E74" s="10"/>
      <c r="P74" s="20"/>
      <c r="Q74" s="20"/>
    </row>
    <row r="75" spans="1:18" ht="15" customHeight="1" x14ac:dyDescent="0.45">
      <c r="B75" s="8" t="s">
        <v>63</v>
      </c>
      <c r="P75" s="20"/>
      <c r="Q75" s="20"/>
    </row>
    <row r="76" spans="1:18" ht="15" customHeight="1" x14ac:dyDescent="0.45">
      <c r="B76" s="7"/>
      <c r="C76" s="9" t="s">
        <v>52</v>
      </c>
      <c r="D76" s="7"/>
      <c r="F76" s="9" t="s">
        <v>53</v>
      </c>
      <c r="H76" s="11" t="str">
        <f>IF(Q76=TRUE,"「排出なし」の場合は、（３）へ","")</f>
        <v/>
      </c>
      <c r="P76" s="20" t="b">
        <v>0</v>
      </c>
      <c r="Q76" s="20" t="b">
        <v>0</v>
      </c>
      <c r="R76" s="5" t="str">
        <f>IF(OR(AND(P76="",Q76=""),AND(P76=FALSE,Q76=FALSE),AND(P76=TRUE,Q76=TRUE)),"←「排出あり」「排出なし」のどちらか一方を選択してください。",IF(AND(P76=TRUE,COUNTIF(P78:P94,TRUE)=0),"【排出方法】を選択・入力してください",""))</f>
        <v>←「排出あり」「排出なし」のどちらか一方を選択してください。</v>
      </c>
    </row>
    <row r="77" spans="1:18" ht="15" customHeight="1" x14ac:dyDescent="0.45">
      <c r="B77" s="8" t="s">
        <v>62</v>
      </c>
      <c r="P77" s="20"/>
      <c r="Q77" s="20"/>
    </row>
    <row r="78" spans="1:18" ht="15" customHeight="1" x14ac:dyDescent="0.45">
      <c r="B78" s="7"/>
      <c r="C78" s="27" t="s">
        <v>72</v>
      </c>
      <c r="D78" s="27"/>
      <c r="E78" s="27"/>
      <c r="F78" s="27"/>
      <c r="G78" s="27"/>
      <c r="H78" s="27"/>
      <c r="I78" s="27"/>
      <c r="J78" s="27"/>
      <c r="K78" s="27"/>
      <c r="L78" s="27"/>
      <c r="M78" s="27"/>
      <c r="N78" s="27"/>
      <c r="O78" s="27"/>
      <c r="P78" s="20" t="b">
        <v>0</v>
      </c>
      <c r="Q78" s="20"/>
    </row>
    <row r="79" spans="1:18" ht="15" customHeight="1" x14ac:dyDescent="0.45">
      <c r="C79" s="25" t="s">
        <v>43</v>
      </c>
      <c r="D79" s="25"/>
      <c r="E79" s="25"/>
      <c r="F79" s="26"/>
      <c r="G79" s="26"/>
      <c r="H79" s="26"/>
      <c r="I79" s="26"/>
      <c r="J79" s="26"/>
      <c r="K79" s="26"/>
      <c r="L79" s="26"/>
      <c r="M79" s="26"/>
      <c r="N79" s="26"/>
      <c r="P79" s="20"/>
      <c r="Q79" s="20"/>
      <c r="R79" s="5" t="str">
        <f>IF(AND(P78=TRUE,F79=""),"←委託している収集運搬業者の名称を入力してください。","")</f>
        <v/>
      </c>
    </row>
    <row r="80" spans="1:18" ht="15" customHeight="1" x14ac:dyDescent="0.45">
      <c r="C80" s="25" t="s">
        <v>71</v>
      </c>
      <c r="D80" s="25"/>
      <c r="E80" s="25"/>
      <c r="F80" s="26"/>
      <c r="G80" s="26"/>
      <c r="H80" s="26"/>
      <c r="I80" s="26"/>
      <c r="J80" s="26"/>
      <c r="K80" s="26"/>
      <c r="L80" s="26"/>
      <c r="M80" s="26"/>
      <c r="N80" s="26"/>
      <c r="P80" s="20"/>
      <c r="Q80" s="20"/>
      <c r="R80" s="5" t="str">
        <f>IF(AND(P78=TRUE,F80=""),"←委託している収集運搬業者の所在地を入力してください。","")</f>
        <v/>
      </c>
    </row>
    <row r="81" spans="2:18" ht="15" customHeight="1" x14ac:dyDescent="0.45">
      <c r="B81" s="7"/>
      <c r="C81" s="27" t="s">
        <v>44</v>
      </c>
      <c r="D81" s="27"/>
      <c r="E81" s="27"/>
      <c r="F81" s="27"/>
      <c r="G81" s="27"/>
      <c r="H81" s="27"/>
      <c r="I81" s="27"/>
      <c r="J81" s="27"/>
      <c r="K81" s="27"/>
      <c r="L81" s="27"/>
      <c r="M81" s="27"/>
      <c r="N81" s="27"/>
      <c r="O81" s="27"/>
      <c r="P81" s="20" t="b">
        <v>0</v>
      </c>
      <c r="Q81" s="20"/>
    </row>
    <row r="82" spans="2:18" ht="15" customHeight="1" x14ac:dyDescent="0.45">
      <c r="C82" s="25" t="s">
        <v>43</v>
      </c>
      <c r="D82" s="25"/>
      <c r="E82" s="25"/>
      <c r="F82" s="26"/>
      <c r="G82" s="26"/>
      <c r="H82" s="26"/>
      <c r="I82" s="26"/>
      <c r="J82" s="26"/>
      <c r="K82" s="26"/>
      <c r="L82" s="26"/>
      <c r="M82" s="26"/>
      <c r="N82" s="26"/>
      <c r="P82" s="20"/>
      <c r="Q82" s="20"/>
      <c r="R82" s="5" t="str">
        <f>IF(AND(P81=TRUE,F82=""),"←委託している収集運搬業者の名称を入力してください。","")</f>
        <v/>
      </c>
    </row>
    <row r="83" spans="2:18" ht="15" customHeight="1" x14ac:dyDescent="0.45">
      <c r="C83" s="25" t="s">
        <v>71</v>
      </c>
      <c r="D83" s="25"/>
      <c r="E83" s="25"/>
      <c r="F83" s="26"/>
      <c r="G83" s="26"/>
      <c r="H83" s="26"/>
      <c r="I83" s="26"/>
      <c r="J83" s="26"/>
      <c r="K83" s="26"/>
      <c r="L83" s="26"/>
      <c r="M83" s="26"/>
      <c r="N83" s="26"/>
      <c r="P83" s="20"/>
      <c r="Q83" s="20"/>
      <c r="R83" s="5" t="str">
        <f>IF(AND(P81=TRUE,F83=""),"←委託している収集運搬業者の所在地を入力してください。","")</f>
        <v/>
      </c>
    </row>
    <row r="84" spans="2:18" ht="15" customHeight="1" x14ac:dyDescent="0.45">
      <c r="B84" s="7"/>
      <c r="C84" s="27" t="s">
        <v>46</v>
      </c>
      <c r="D84" s="27"/>
      <c r="E84" s="27"/>
      <c r="F84" s="27"/>
      <c r="G84" s="27"/>
      <c r="H84" s="27"/>
      <c r="I84" s="27"/>
      <c r="J84" s="27"/>
      <c r="K84" s="27"/>
      <c r="L84" s="27"/>
      <c r="M84" s="27"/>
      <c r="N84" s="27"/>
      <c r="O84" s="27"/>
      <c r="P84" s="20" t="b">
        <v>0</v>
      </c>
      <c r="Q84" s="20"/>
    </row>
    <row r="85" spans="2:18" ht="15" customHeight="1" x14ac:dyDescent="0.45">
      <c r="C85" s="25" t="s">
        <v>45</v>
      </c>
      <c r="D85" s="25"/>
      <c r="E85" s="25"/>
      <c r="F85" s="26"/>
      <c r="G85" s="26"/>
      <c r="H85" s="26"/>
      <c r="I85" s="26"/>
      <c r="J85" s="26"/>
      <c r="K85" s="26"/>
      <c r="L85" s="26"/>
      <c r="M85" s="26"/>
      <c r="N85" s="26"/>
      <c r="P85" s="20"/>
      <c r="Q85" s="20"/>
      <c r="R85" s="5" t="str">
        <f>IF(AND(P84=TRUE,F85=""),"←委託している資源化事業者の名称を入力してください。","")</f>
        <v/>
      </c>
    </row>
    <row r="86" spans="2:18" ht="15" customHeight="1" x14ac:dyDescent="0.45">
      <c r="C86" s="25" t="s">
        <v>74</v>
      </c>
      <c r="D86" s="25"/>
      <c r="E86" s="25"/>
      <c r="F86" s="26"/>
      <c r="G86" s="26"/>
      <c r="H86" s="26"/>
      <c r="I86" s="26"/>
      <c r="J86" s="26"/>
      <c r="K86" s="26"/>
      <c r="L86" s="26"/>
      <c r="M86" s="26"/>
      <c r="N86" s="26"/>
      <c r="P86" s="20"/>
      <c r="Q86" s="20"/>
      <c r="R86" s="5" t="str">
        <f>IF(AND(P84=TRUE,F86=""),"←委託している資源化事業者の所在地を入力してください。","")</f>
        <v/>
      </c>
    </row>
    <row r="87" spans="2:18" ht="15" customHeight="1" x14ac:dyDescent="0.45">
      <c r="B87" s="7"/>
      <c r="C87" s="27" t="s">
        <v>48</v>
      </c>
      <c r="D87" s="27"/>
      <c r="E87" s="27"/>
      <c r="F87" s="27"/>
      <c r="G87" s="27"/>
      <c r="H87" s="27"/>
      <c r="I87" s="27"/>
      <c r="J87" s="27"/>
      <c r="K87" s="27"/>
      <c r="L87" s="27"/>
      <c r="M87" s="27"/>
      <c r="N87" s="27"/>
      <c r="O87" s="27"/>
      <c r="P87" s="20" t="b">
        <v>0</v>
      </c>
      <c r="Q87" s="20"/>
    </row>
    <row r="88" spans="2:18" ht="15" customHeight="1" x14ac:dyDescent="0.45">
      <c r="C88" s="25" t="s">
        <v>49</v>
      </c>
      <c r="D88" s="25"/>
      <c r="E88" s="25"/>
      <c r="F88" s="26"/>
      <c r="G88" s="26"/>
      <c r="H88" s="26"/>
      <c r="I88" s="26"/>
      <c r="J88" s="26"/>
      <c r="K88" s="26"/>
      <c r="L88" s="26"/>
      <c r="M88" s="26"/>
      <c r="N88" s="26"/>
      <c r="P88" s="20"/>
      <c r="Q88" s="20"/>
      <c r="R88" s="5" t="str">
        <f>IF(AND(P87=TRUE,F88=""),"←運搬の頻度を入力してください。","")</f>
        <v/>
      </c>
    </row>
    <row r="89" spans="2:18" ht="15" customHeight="1" x14ac:dyDescent="0.45">
      <c r="B89" s="7"/>
      <c r="C89" s="27" t="s">
        <v>47</v>
      </c>
      <c r="D89" s="27"/>
      <c r="E89" s="27"/>
      <c r="F89" s="27"/>
      <c r="G89" s="27"/>
      <c r="H89" s="27"/>
      <c r="I89" s="27"/>
      <c r="J89" s="27"/>
      <c r="K89" s="27"/>
      <c r="L89" s="27"/>
      <c r="M89" s="27"/>
      <c r="N89" s="27"/>
      <c r="O89" s="27"/>
      <c r="P89" s="20" t="b">
        <v>0</v>
      </c>
      <c r="Q89" s="20"/>
    </row>
    <row r="90" spans="2:18" ht="15" customHeight="1" x14ac:dyDescent="0.45">
      <c r="C90" s="25" t="s">
        <v>45</v>
      </c>
      <c r="D90" s="25"/>
      <c r="E90" s="25"/>
      <c r="F90" s="26"/>
      <c r="G90" s="26"/>
      <c r="H90" s="26"/>
      <c r="I90" s="26"/>
      <c r="J90" s="26"/>
      <c r="K90" s="26"/>
      <c r="L90" s="26"/>
      <c r="M90" s="26"/>
      <c r="N90" s="26"/>
      <c r="P90" s="20"/>
      <c r="Q90" s="20"/>
      <c r="R90" s="5" t="str">
        <f>IF(AND(P89=TRUE,F90=""),"←委託している資源化事業者の名称を入力してください。","")</f>
        <v/>
      </c>
    </row>
    <row r="91" spans="2:18" ht="15" customHeight="1" x14ac:dyDescent="0.45">
      <c r="C91" s="25" t="s">
        <v>74</v>
      </c>
      <c r="D91" s="25"/>
      <c r="E91" s="25"/>
      <c r="F91" s="26"/>
      <c r="G91" s="26"/>
      <c r="H91" s="26"/>
      <c r="I91" s="26"/>
      <c r="J91" s="26"/>
      <c r="K91" s="26"/>
      <c r="L91" s="26"/>
      <c r="M91" s="26"/>
      <c r="N91" s="26"/>
      <c r="P91" s="20"/>
      <c r="Q91" s="20"/>
      <c r="R91" s="5" t="str">
        <f>IF(AND(P89=TRUE,F91=""),"←委託している資源化事業者の所在地を入力してください。","")</f>
        <v/>
      </c>
    </row>
    <row r="92" spans="2:18" ht="15" customHeight="1" x14ac:dyDescent="0.45">
      <c r="B92" s="7"/>
      <c r="C92" s="27" t="s">
        <v>127</v>
      </c>
      <c r="D92" s="27"/>
      <c r="E92" s="27"/>
      <c r="F92" s="27"/>
      <c r="G92" s="27"/>
      <c r="H92" s="27"/>
      <c r="I92" s="27"/>
      <c r="J92" s="27"/>
      <c r="K92" s="27"/>
      <c r="L92" s="27"/>
      <c r="M92" s="27"/>
      <c r="N92" s="27"/>
      <c r="O92" s="27"/>
      <c r="P92" s="20" t="b">
        <v>0</v>
      </c>
      <c r="Q92" s="20"/>
    </row>
    <row r="93" spans="2:18" ht="15" customHeight="1" x14ac:dyDescent="0.45">
      <c r="C93" s="25" t="s">
        <v>80</v>
      </c>
      <c r="D93" s="25"/>
      <c r="E93" s="25"/>
      <c r="F93" s="26"/>
      <c r="G93" s="26"/>
      <c r="H93" s="26"/>
      <c r="I93" s="26"/>
      <c r="J93" s="26"/>
      <c r="K93" s="26"/>
      <c r="L93" s="26"/>
      <c r="M93" s="26"/>
      <c r="N93" s="26"/>
      <c r="P93" s="20"/>
      <c r="Q93" s="20"/>
      <c r="R93" s="5" t="str">
        <f>IF(AND(P92=TRUE,F93=""),"←具体的に入力してください。","")</f>
        <v/>
      </c>
    </row>
    <row r="94" spans="2:18" ht="15" customHeight="1" x14ac:dyDescent="0.45">
      <c r="B94" s="7"/>
      <c r="C94" s="27" t="s">
        <v>83</v>
      </c>
      <c r="D94" s="27"/>
      <c r="E94" s="27"/>
      <c r="F94" s="27"/>
      <c r="G94" s="27"/>
      <c r="H94" s="27"/>
      <c r="I94" s="27"/>
      <c r="J94" s="27"/>
      <c r="K94" s="27"/>
      <c r="L94" s="27"/>
      <c r="M94" s="27"/>
      <c r="N94" s="27"/>
      <c r="O94" s="27"/>
      <c r="P94" s="20" t="b">
        <v>0</v>
      </c>
      <c r="Q94" s="20"/>
    </row>
    <row r="95" spans="2:18" ht="15" customHeight="1" x14ac:dyDescent="0.45">
      <c r="C95" s="25" t="s">
        <v>80</v>
      </c>
      <c r="D95" s="25"/>
      <c r="E95" s="25"/>
      <c r="F95" s="26"/>
      <c r="G95" s="26"/>
      <c r="H95" s="26"/>
      <c r="I95" s="26"/>
      <c r="J95" s="26"/>
      <c r="K95" s="26"/>
      <c r="L95" s="26"/>
      <c r="M95" s="26"/>
      <c r="N95" s="26"/>
      <c r="P95" s="20"/>
      <c r="Q95" s="20"/>
      <c r="R95" s="5" t="str">
        <f>IF(AND(P94=TRUE,F95=""),"←具体的に入力してください。","")</f>
        <v/>
      </c>
    </row>
    <row r="96" spans="2:18" ht="15" customHeight="1" x14ac:dyDescent="0.45">
      <c r="P96" s="20"/>
      <c r="Q96" s="20"/>
    </row>
    <row r="97" spans="1:18" ht="15" customHeight="1" x14ac:dyDescent="0.45">
      <c r="A97" s="8" t="s">
        <v>75</v>
      </c>
      <c r="E97" s="10"/>
      <c r="P97" s="20"/>
      <c r="Q97" s="20"/>
    </row>
    <row r="98" spans="1:18" ht="15" customHeight="1" x14ac:dyDescent="0.45">
      <c r="B98" s="8" t="s">
        <v>63</v>
      </c>
      <c r="P98" s="20"/>
      <c r="Q98" s="20"/>
    </row>
    <row r="99" spans="1:18" ht="15" customHeight="1" x14ac:dyDescent="0.45">
      <c r="B99" s="7"/>
      <c r="C99" s="9" t="s">
        <v>52</v>
      </c>
      <c r="D99" s="7"/>
      <c r="F99" s="9" t="s">
        <v>53</v>
      </c>
      <c r="H99" s="11" t="str">
        <f>IF(Q99=TRUE,"「排出なし」の場合は、（４）へ","")</f>
        <v/>
      </c>
      <c r="P99" s="20" t="b">
        <v>0</v>
      </c>
      <c r="Q99" s="20" t="b">
        <v>0</v>
      </c>
      <c r="R99" s="5" t="str">
        <f>IF(OR(AND(P99="",Q99=""),AND(P99=FALSE,Q99=FALSE),AND(P99=TRUE,Q99=TRUE)),"←「排出あり」「排出なし」のどちらか一方を選択してください。",IF(AND(P99=TRUE,COUNTIF(P101:P117,TRUE)=0),"【排出方法】を選択・入力してください",""))</f>
        <v>←「排出あり」「排出なし」のどちらか一方を選択してください。</v>
      </c>
    </row>
    <row r="100" spans="1:18" ht="15" customHeight="1" x14ac:dyDescent="0.45">
      <c r="B100" s="8" t="s">
        <v>62</v>
      </c>
      <c r="P100" s="20"/>
      <c r="Q100" s="20"/>
    </row>
    <row r="101" spans="1:18" ht="15" customHeight="1" x14ac:dyDescent="0.45">
      <c r="B101" s="7"/>
      <c r="C101" s="27" t="s">
        <v>72</v>
      </c>
      <c r="D101" s="27"/>
      <c r="E101" s="27"/>
      <c r="F101" s="27"/>
      <c r="G101" s="27"/>
      <c r="H101" s="27"/>
      <c r="I101" s="27"/>
      <c r="J101" s="27"/>
      <c r="K101" s="27"/>
      <c r="L101" s="27"/>
      <c r="M101" s="27"/>
      <c r="N101" s="27"/>
      <c r="O101" s="27"/>
      <c r="P101" s="20" t="b">
        <v>0</v>
      </c>
      <c r="Q101" s="20"/>
    </row>
    <row r="102" spans="1:18" ht="15" customHeight="1" x14ac:dyDescent="0.45">
      <c r="C102" s="25" t="s">
        <v>43</v>
      </c>
      <c r="D102" s="25"/>
      <c r="E102" s="25"/>
      <c r="F102" s="26"/>
      <c r="G102" s="26"/>
      <c r="H102" s="26"/>
      <c r="I102" s="26"/>
      <c r="J102" s="26"/>
      <c r="K102" s="26"/>
      <c r="L102" s="26"/>
      <c r="M102" s="26"/>
      <c r="N102" s="26"/>
      <c r="P102" s="20"/>
      <c r="Q102" s="20"/>
      <c r="R102" s="5" t="str">
        <f>IF(AND(P101=TRUE,F102=""),"←委託している収集運搬業者の名称を入力してください。","")</f>
        <v/>
      </c>
    </row>
    <row r="103" spans="1:18" ht="15" customHeight="1" x14ac:dyDescent="0.45">
      <c r="C103" s="25" t="s">
        <v>71</v>
      </c>
      <c r="D103" s="25"/>
      <c r="E103" s="25"/>
      <c r="F103" s="26"/>
      <c r="G103" s="26"/>
      <c r="H103" s="26"/>
      <c r="I103" s="26"/>
      <c r="J103" s="26"/>
      <c r="K103" s="26"/>
      <c r="L103" s="26"/>
      <c r="M103" s="26"/>
      <c r="N103" s="26"/>
      <c r="P103" s="20"/>
      <c r="Q103" s="20"/>
      <c r="R103" s="5" t="str">
        <f>IF(AND(P101=TRUE,F103=""),"←委託している収集運搬業者の所在地を入力してください。","")</f>
        <v/>
      </c>
    </row>
    <row r="104" spans="1:18" ht="15" customHeight="1" x14ac:dyDescent="0.45">
      <c r="B104" s="7"/>
      <c r="C104" s="27" t="s">
        <v>44</v>
      </c>
      <c r="D104" s="27"/>
      <c r="E104" s="27"/>
      <c r="F104" s="27"/>
      <c r="G104" s="27"/>
      <c r="H104" s="27"/>
      <c r="I104" s="27"/>
      <c r="J104" s="27"/>
      <c r="K104" s="27"/>
      <c r="L104" s="27"/>
      <c r="M104" s="27"/>
      <c r="N104" s="27"/>
      <c r="O104" s="27"/>
      <c r="P104" s="20" t="b">
        <v>0</v>
      </c>
      <c r="Q104" s="20"/>
    </row>
    <row r="105" spans="1:18" ht="15" customHeight="1" x14ac:dyDescent="0.45">
      <c r="C105" s="25" t="s">
        <v>43</v>
      </c>
      <c r="D105" s="25"/>
      <c r="E105" s="25"/>
      <c r="F105" s="26"/>
      <c r="G105" s="26"/>
      <c r="H105" s="26"/>
      <c r="I105" s="26"/>
      <c r="J105" s="26"/>
      <c r="K105" s="26"/>
      <c r="L105" s="26"/>
      <c r="M105" s="26"/>
      <c r="N105" s="26"/>
      <c r="P105" s="20"/>
      <c r="Q105" s="20"/>
      <c r="R105" s="5" t="str">
        <f>IF(AND(P104=TRUE,F105=""),"←委託している収集運搬業者の名称を入力してください。","")</f>
        <v/>
      </c>
    </row>
    <row r="106" spans="1:18" ht="15" customHeight="1" x14ac:dyDescent="0.45">
      <c r="C106" s="25" t="s">
        <v>71</v>
      </c>
      <c r="D106" s="25"/>
      <c r="E106" s="25"/>
      <c r="F106" s="26"/>
      <c r="G106" s="26"/>
      <c r="H106" s="26"/>
      <c r="I106" s="26"/>
      <c r="J106" s="26"/>
      <c r="K106" s="26"/>
      <c r="L106" s="26"/>
      <c r="M106" s="26"/>
      <c r="N106" s="26"/>
      <c r="P106" s="20"/>
      <c r="Q106" s="20"/>
      <c r="R106" s="5" t="str">
        <f>IF(AND(P104=TRUE,F106=""),"←委託している収集運搬業者の所在地を入力してください。","")</f>
        <v/>
      </c>
    </row>
    <row r="107" spans="1:18" ht="15" customHeight="1" x14ac:dyDescent="0.45">
      <c r="B107" s="7"/>
      <c r="C107" s="27" t="s">
        <v>46</v>
      </c>
      <c r="D107" s="27"/>
      <c r="E107" s="27"/>
      <c r="F107" s="27"/>
      <c r="G107" s="27"/>
      <c r="H107" s="27"/>
      <c r="I107" s="27"/>
      <c r="J107" s="27"/>
      <c r="K107" s="27"/>
      <c r="L107" s="27"/>
      <c r="M107" s="27"/>
      <c r="N107" s="27"/>
      <c r="O107" s="27"/>
      <c r="P107" s="20" t="b">
        <v>0</v>
      </c>
      <c r="Q107" s="20"/>
    </row>
    <row r="108" spans="1:18" ht="15" customHeight="1" x14ac:dyDescent="0.45">
      <c r="C108" s="25" t="s">
        <v>45</v>
      </c>
      <c r="D108" s="25"/>
      <c r="E108" s="25"/>
      <c r="F108" s="26"/>
      <c r="G108" s="26"/>
      <c r="H108" s="26"/>
      <c r="I108" s="26"/>
      <c r="J108" s="26"/>
      <c r="K108" s="26"/>
      <c r="L108" s="26"/>
      <c r="M108" s="26"/>
      <c r="N108" s="26"/>
      <c r="P108" s="20"/>
      <c r="Q108" s="20"/>
      <c r="R108" s="5" t="str">
        <f>IF(AND(P107=TRUE,F108=""),"←委託している資源化事業者の名称を入力してください。","")</f>
        <v/>
      </c>
    </row>
    <row r="109" spans="1:18" ht="15" customHeight="1" x14ac:dyDescent="0.45">
      <c r="C109" s="25" t="s">
        <v>74</v>
      </c>
      <c r="D109" s="25"/>
      <c r="E109" s="25"/>
      <c r="F109" s="26"/>
      <c r="G109" s="26"/>
      <c r="H109" s="26"/>
      <c r="I109" s="26"/>
      <c r="J109" s="26"/>
      <c r="K109" s="26"/>
      <c r="L109" s="26"/>
      <c r="M109" s="26"/>
      <c r="N109" s="26"/>
      <c r="P109" s="20"/>
      <c r="Q109" s="20"/>
      <c r="R109" s="5" t="str">
        <f>IF(AND(P107=TRUE,F109=""),"←委託している資源化事業者の所在地を入力してください。","")</f>
        <v/>
      </c>
    </row>
    <row r="110" spans="1:18" ht="15" customHeight="1" x14ac:dyDescent="0.45">
      <c r="B110" s="7"/>
      <c r="C110" s="27" t="s">
        <v>48</v>
      </c>
      <c r="D110" s="27"/>
      <c r="E110" s="27"/>
      <c r="F110" s="27"/>
      <c r="G110" s="27"/>
      <c r="H110" s="27"/>
      <c r="I110" s="27"/>
      <c r="J110" s="27"/>
      <c r="K110" s="27"/>
      <c r="L110" s="27"/>
      <c r="M110" s="27"/>
      <c r="N110" s="27"/>
      <c r="O110" s="27"/>
      <c r="P110" s="20" t="b">
        <v>0</v>
      </c>
      <c r="Q110" s="20"/>
    </row>
    <row r="111" spans="1:18" ht="15" customHeight="1" x14ac:dyDescent="0.45">
      <c r="C111" s="25" t="s">
        <v>49</v>
      </c>
      <c r="D111" s="25"/>
      <c r="E111" s="25"/>
      <c r="F111" s="26"/>
      <c r="G111" s="26"/>
      <c r="H111" s="26"/>
      <c r="I111" s="26"/>
      <c r="J111" s="26"/>
      <c r="K111" s="26"/>
      <c r="L111" s="26"/>
      <c r="M111" s="26"/>
      <c r="N111" s="26"/>
      <c r="P111" s="20"/>
      <c r="Q111" s="20"/>
      <c r="R111" s="5" t="str">
        <f>IF(AND(P110=TRUE,F111=""),"←運搬の頻度を入力してください。","")</f>
        <v/>
      </c>
    </row>
    <row r="112" spans="1:18" ht="15" customHeight="1" x14ac:dyDescent="0.45">
      <c r="B112" s="7"/>
      <c r="C112" s="27" t="s">
        <v>47</v>
      </c>
      <c r="D112" s="27"/>
      <c r="E112" s="27"/>
      <c r="F112" s="27"/>
      <c r="G112" s="27"/>
      <c r="H112" s="27"/>
      <c r="I112" s="27"/>
      <c r="J112" s="27"/>
      <c r="K112" s="27"/>
      <c r="L112" s="27"/>
      <c r="M112" s="27"/>
      <c r="N112" s="27"/>
      <c r="O112" s="27"/>
      <c r="P112" s="20" t="b">
        <v>0</v>
      </c>
      <c r="Q112" s="20"/>
    </row>
    <row r="113" spans="1:18" ht="15" customHeight="1" x14ac:dyDescent="0.45">
      <c r="C113" s="25" t="s">
        <v>45</v>
      </c>
      <c r="D113" s="25"/>
      <c r="E113" s="25"/>
      <c r="F113" s="26"/>
      <c r="G113" s="26"/>
      <c r="H113" s="26"/>
      <c r="I113" s="26"/>
      <c r="J113" s="26"/>
      <c r="K113" s="26"/>
      <c r="L113" s="26"/>
      <c r="M113" s="26"/>
      <c r="N113" s="26"/>
      <c r="P113" s="20"/>
      <c r="Q113" s="20"/>
      <c r="R113" s="5" t="str">
        <f>IF(AND(P112=TRUE,F113=""),"←委託している資源化事業者の名称を入力してください。","")</f>
        <v/>
      </c>
    </row>
    <row r="114" spans="1:18" ht="15" customHeight="1" x14ac:dyDescent="0.45">
      <c r="C114" s="25" t="s">
        <v>74</v>
      </c>
      <c r="D114" s="25"/>
      <c r="E114" s="25"/>
      <c r="F114" s="26"/>
      <c r="G114" s="26"/>
      <c r="H114" s="26"/>
      <c r="I114" s="26"/>
      <c r="J114" s="26"/>
      <c r="K114" s="26"/>
      <c r="L114" s="26"/>
      <c r="M114" s="26"/>
      <c r="N114" s="26"/>
      <c r="P114" s="20"/>
      <c r="Q114" s="20"/>
      <c r="R114" s="5" t="str">
        <f>IF(AND(P112=TRUE,F114=""),"←委託している資源化事業者の所在地を入力してください。","")</f>
        <v/>
      </c>
    </row>
    <row r="115" spans="1:18" ht="15" customHeight="1" x14ac:dyDescent="0.45">
      <c r="B115" s="7"/>
      <c r="C115" s="27" t="s">
        <v>127</v>
      </c>
      <c r="D115" s="27"/>
      <c r="E115" s="27"/>
      <c r="F115" s="27"/>
      <c r="G115" s="27"/>
      <c r="H115" s="27"/>
      <c r="I115" s="27"/>
      <c r="J115" s="27"/>
      <c r="K115" s="27"/>
      <c r="L115" s="27"/>
      <c r="M115" s="27"/>
      <c r="N115" s="27"/>
      <c r="O115" s="27"/>
      <c r="P115" s="20" t="b">
        <v>0</v>
      </c>
      <c r="Q115" s="20"/>
    </row>
    <row r="116" spans="1:18" ht="15" customHeight="1" x14ac:dyDescent="0.45">
      <c r="C116" s="25" t="s">
        <v>80</v>
      </c>
      <c r="D116" s="25"/>
      <c r="E116" s="25"/>
      <c r="F116" s="26"/>
      <c r="G116" s="26"/>
      <c r="H116" s="26"/>
      <c r="I116" s="26"/>
      <c r="J116" s="26"/>
      <c r="K116" s="26"/>
      <c r="L116" s="26"/>
      <c r="M116" s="26"/>
      <c r="N116" s="26"/>
      <c r="P116" s="20"/>
      <c r="Q116" s="20"/>
      <c r="R116" s="5" t="str">
        <f>IF(AND(P115=TRUE,F116=""),"←具体的に入力してください。","")</f>
        <v/>
      </c>
    </row>
    <row r="117" spans="1:18" ht="15" customHeight="1" x14ac:dyDescent="0.45">
      <c r="B117" s="7"/>
      <c r="C117" s="27" t="s">
        <v>83</v>
      </c>
      <c r="D117" s="27"/>
      <c r="E117" s="27"/>
      <c r="F117" s="27"/>
      <c r="G117" s="27"/>
      <c r="H117" s="27"/>
      <c r="I117" s="27"/>
      <c r="J117" s="27"/>
      <c r="K117" s="27"/>
      <c r="L117" s="27"/>
      <c r="M117" s="27"/>
      <c r="N117" s="27"/>
      <c r="O117" s="27"/>
      <c r="P117" s="20" t="b">
        <v>0</v>
      </c>
      <c r="Q117" s="20"/>
    </row>
    <row r="118" spans="1:18" ht="15" customHeight="1" x14ac:dyDescent="0.45">
      <c r="C118" s="25" t="s">
        <v>80</v>
      </c>
      <c r="D118" s="25"/>
      <c r="E118" s="25"/>
      <c r="F118" s="26"/>
      <c r="G118" s="26"/>
      <c r="H118" s="26"/>
      <c r="I118" s="26"/>
      <c r="J118" s="26"/>
      <c r="K118" s="26"/>
      <c r="L118" s="26"/>
      <c r="M118" s="26"/>
      <c r="N118" s="26"/>
      <c r="P118" s="20"/>
      <c r="Q118" s="20"/>
      <c r="R118" s="5" t="str">
        <f>IF(AND(P117=TRUE,F118=""),"←具体的に入力してください。","")</f>
        <v/>
      </c>
    </row>
    <row r="119" spans="1:18" ht="15" customHeight="1" x14ac:dyDescent="0.45">
      <c r="P119" s="20"/>
      <c r="Q119" s="20"/>
    </row>
    <row r="120" spans="1:18" ht="15" customHeight="1" x14ac:dyDescent="0.45">
      <c r="A120" s="8" t="s">
        <v>76</v>
      </c>
      <c r="E120" s="10"/>
      <c r="P120" s="20"/>
      <c r="Q120" s="20"/>
    </row>
    <row r="121" spans="1:18" ht="15" customHeight="1" x14ac:dyDescent="0.45">
      <c r="B121" s="8" t="s">
        <v>63</v>
      </c>
      <c r="P121" s="20"/>
      <c r="Q121" s="20"/>
    </row>
    <row r="122" spans="1:18" ht="15" customHeight="1" x14ac:dyDescent="0.45">
      <c r="B122" s="7"/>
      <c r="C122" s="9" t="s">
        <v>52</v>
      </c>
      <c r="D122" s="7"/>
      <c r="F122" s="9" t="s">
        <v>53</v>
      </c>
      <c r="H122" s="11" t="str">
        <f>IF(Q122=TRUE,"「排出なし」の場合は、（５）へ","")</f>
        <v/>
      </c>
      <c r="P122" s="20" t="b">
        <v>0</v>
      </c>
      <c r="Q122" s="20" t="b">
        <v>0</v>
      </c>
      <c r="R122" s="5" t="str">
        <f>IF(OR(AND(P122="",Q122=""),AND(P122=FALSE,Q122=FALSE),AND(P122=TRUE,Q122=TRUE)),"←「排出あり」「排出なし」のどちらか一方を選択してください。",IF(AND(P122=TRUE,COUNTIF(P124:P140,TRUE)=0),"【排出方法】を選択・入力してください",""))</f>
        <v>←「排出あり」「排出なし」のどちらか一方を選択してください。</v>
      </c>
    </row>
    <row r="123" spans="1:18" ht="15" customHeight="1" x14ac:dyDescent="0.45">
      <c r="B123" s="8" t="s">
        <v>62</v>
      </c>
      <c r="P123" s="20"/>
      <c r="Q123" s="20"/>
    </row>
    <row r="124" spans="1:18" ht="15" customHeight="1" x14ac:dyDescent="0.45">
      <c r="B124" s="7"/>
      <c r="C124" s="27" t="s">
        <v>72</v>
      </c>
      <c r="D124" s="27"/>
      <c r="E124" s="27"/>
      <c r="F124" s="27"/>
      <c r="G124" s="27"/>
      <c r="H124" s="27"/>
      <c r="I124" s="27"/>
      <c r="J124" s="27"/>
      <c r="K124" s="27"/>
      <c r="L124" s="27"/>
      <c r="M124" s="27"/>
      <c r="N124" s="27"/>
      <c r="O124" s="27"/>
      <c r="P124" s="20" t="b">
        <v>0</v>
      </c>
      <c r="Q124" s="20"/>
    </row>
    <row r="125" spans="1:18" ht="15" customHeight="1" x14ac:dyDescent="0.45">
      <c r="C125" s="25" t="s">
        <v>43</v>
      </c>
      <c r="D125" s="25"/>
      <c r="E125" s="25"/>
      <c r="F125" s="26"/>
      <c r="G125" s="26"/>
      <c r="H125" s="26"/>
      <c r="I125" s="26"/>
      <c r="J125" s="26"/>
      <c r="K125" s="26"/>
      <c r="L125" s="26"/>
      <c r="M125" s="26"/>
      <c r="N125" s="26"/>
      <c r="P125" s="20"/>
      <c r="Q125" s="20"/>
      <c r="R125" s="5" t="str">
        <f>IF(AND(P124=TRUE,F125=""),"←委託している収集運搬業者の名称を入力してください。","")</f>
        <v/>
      </c>
    </row>
    <row r="126" spans="1:18" ht="15" customHeight="1" x14ac:dyDescent="0.45">
      <c r="C126" s="25" t="s">
        <v>71</v>
      </c>
      <c r="D126" s="25"/>
      <c r="E126" s="25"/>
      <c r="F126" s="26"/>
      <c r="G126" s="26"/>
      <c r="H126" s="26"/>
      <c r="I126" s="26"/>
      <c r="J126" s="26"/>
      <c r="K126" s="26"/>
      <c r="L126" s="26"/>
      <c r="M126" s="26"/>
      <c r="N126" s="26"/>
      <c r="P126" s="20"/>
      <c r="Q126" s="20"/>
      <c r="R126" s="5" t="str">
        <f>IF(AND(P124=TRUE,F126=""),"←委託している収集運搬業者の所在地を入力してください。","")</f>
        <v/>
      </c>
    </row>
    <row r="127" spans="1:18" ht="15" customHeight="1" x14ac:dyDescent="0.45">
      <c r="B127" s="7"/>
      <c r="C127" s="27" t="s">
        <v>44</v>
      </c>
      <c r="D127" s="27"/>
      <c r="E127" s="27"/>
      <c r="F127" s="27"/>
      <c r="G127" s="27"/>
      <c r="H127" s="27"/>
      <c r="I127" s="27"/>
      <c r="J127" s="27"/>
      <c r="K127" s="27"/>
      <c r="L127" s="27"/>
      <c r="M127" s="27"/>
      <c r="N127" s="27"/>
      <c r="O127" s="27"/>
      <c r="P127" s="20" t="b">
        <v>0</v>
      </c>
      <c r="Q127" s="20"/>
    </row>
    <row r="128" spans="1:18" ht="15" customHeight="1" x14ac:dyDescent="0.45">
      <c r="C128" s="25" t="s">
        <v>43</v>
      </c>
      <c r="D128" s="25"/>
      <c r="E128" s="25"/>
      <c r="F128" s="26"/>
      <c r="G128" s="26"/>
      <c r="H128" s="26"/>
      <c r="I128" s="26"/>
      <c r="J128" s="26"/>
      <c r="K128" s="26"/>
      <c r="L128" s="26"/>
      <c r="M128" s="26"/>
      <c r="N128" s="26"/>
      <c r="P128" s="20"/>
      <c r="Q128" s="20"/>
      <c r="R128" s="5" t="str">
        <f>IF(AND(P127=TRUE,F128=""),"←委託している収集運搬業者の名称を入力してください。","")</f>
        <v/>
      </c>
    </row>
    <row r="129" spans="1:18" ht="15" customHeight="1" x14ac:dyDescent="0.45">
      <c r="C129" s="25" t="s">
        <v>71</v>
      </c>
      <c r="D129" s="25"/>
      <c r="E129" s="25"/>
      <c r="F129" s="26"/>
      <c r="G129" s="26"/>
      <c r="H129" s="26"/>
      <c r="I129" s="26"/>
      <c r="J129" s="26"/>
      <c r="K129" s="26"/>
      <c r="L129" s="26"/>
      <c r="M129" s="26"/>
      <c r="N129" s="26"/>
      <c r="P129" s="20"/>
      <c r="Q129" s="20"/>
      <c r="R129" s="5" t="str">
        <f>IF(AND(P127=TRUE,F129=""),"←委託している収集運搬業者の所在地を入力してください。","")</f>
        <v/>
      </c>
    </row>
    <row r="130" spans="1:18" ht="15" customHeight="1" x14ac:dyDescent="0.45">
      <c r="B130" s="7"/>
      <c r="C130" s="27" t="s">
        <v>46</v>
      </c>
      <c r="D130" s="27"/>
      <c r="E130" s="27"/>
      <c r="F130" s="27"/>
      <c r="G130" s="27"/>
      <c r="H130" s="27"/>
      <c r="I130" s="27"/>
      <c r="J130" s="27"/>
      <c r="K130" s="27"/>
      <c r="L130" s="27"/>
      <c r="M130" s="27"/>
      <c r="N130" s="27"/>
      <c r="O130" s="27"/>
      <c r="P130" s="20" t="b">
        <v>0</v>
      </c>
      <c r="Q130" s="20"/>
    </row>
    <row r="131" spans="1:18" ht="15" customHeight="1" x14ac:dyDescent="0.45">
      <c r="C131" s="25" t="s">
        <v>45</v>
      </c>
      <c r="D131" s="25"/>
      <c r="E131" s="25"/>
      <c r="F131" s="26"/>
      <c r="G131" s="26"/>
      <c r="H131" s="26"/>
      <c r="I131" s="26"/>
      <c r="J131" s="26"/>
      <c r="K131" s="26"/>
      <c r="L131" s="26"/>
      <c r="M131" s="26"/>
      <c r="N131" s="26"/>
      <c r="P131" s="20"/>
      <c r="Q131" s="20"/>
      <c r="R131" s="5" t="str">
        <f>IF(AND(P130=TRUE,F131=""),"←委託している資源化事業者の名称を入力してください。","")</f>
        <v/>
      </c>
    </row>
    <row r="132" spans="1:18" ht="15" customHeight="1" x14ac:dyDescent="0.45">
      <c r="C132" s="25" t="s">
        <v>74</v>
      </c>
      <c r="D132" s="25"/>
      <c r="E132" s="25"/>
      <c r="F132" s="26"/>
      <c r="G132" s="26"/>
      <c r="H132" s="26"/>
      <c r="I132" s="26"/>
      <c r="J132" s="26"/>
      <c r="K132" s="26"/>
      <c r="L132" s="26"/>
      <c r="M132" s="26"/>
      <c r="N132" s="26"/>
      <c r="P132" s="20"/>
      <c r="Q132" s="20"/>
      <c r="R132" s="5" t="str">
        <f>IF(AND(P130=TRUE,F132=""),"←委託している資源化事業者の所在地を入力してください。","")</f>
        <v/>
      </c>
    </row>
    <row r="133" spans="1:18" ht="15" customHeight="1" x14ac:dyDescent="0.45">
      <c r="B133" s="7"/>
      <c r="C133" s="27" t="s">
        <v>48</v>
      </c>
      <c r="D133" s="27"/>
      <c r="E133" s="27"/>
      <c r="F133" s="27"/>
      <c r="G133" s="27"/>
      <c r="H133" s="27"/>
      <c r="I133" s="27"/>
      <c r="J133" s="27"/>
      <c r="K133" s="27"/>
      <c r="L133" s="27"/>
      <c r="M133" s="27"/>
      <c r="N133" s="27"/>
      <c r="O133" s="27"/>
      <c r="P133" s="20" t="b">
        <v>0</v>
      </c>
      <c r="Q133" s="20"/>
    </row>
    <row r="134" spans="1:18" ht="15" customHeight="1" x14ac:dyDescent="0.45">
      <c r="C134" s="25" t="s">
        <v>49</v>
      </c>
      <c r="D134" s="25"/>
      <c r="E134" s="25"/>
      <c r="F134" s="26"/>
      <c r="G134" s="26"/>
      <c r="H134" s="26"/>
      <c r="I134" s="26"/>
      <c r="J134" s="26"/>
      <c r="K134" s="26"/>
      <c r="L134" s="26"/>
      <c r="M134" s="26"/>
      <c r="N134" s="26"/>
      <c r="P134" s="20"/>
      <c r="Q134" s="20"/>
      <c r="R134" s="5" t="str">
        <f>IF(AND(P133=TRUE,F134=""),"←運搬の頻度を入力してください。","")</f>
        <v/>
      </c>
    </row>
    <row r="135" spans="1:18" ht="15" customHeight="1" x14ac:dyDescent="0.45">
      <c r="B135" s="7"/>
      <c r="C135" s="27" t="s">
        <v>47</v>
      </c>
      <c r="D135" s="27"/>
      <c r="E135" s="27"/>
      <c r="F135" s="27"/>
      <c r="G135" s="27"/>
      <c r="H135" s="27"/>
      <c r="I135" s="27"/>
      <c r="J135" s="27"/>
      <c r="K135" s="27"/>
      <c r="L135" s="27"/>
      <c r="M135" s="27"/>
      <c r="N135" s="27"/>
      <c r="O135" s="27"/>
      <c r="P135" s="20" t="b">
        <v>0</v>
      </c>
      <c r="Q135" s="20"/>
    </row>
    <row r="136" spans="1:18" ht="15" customHeight="1" x14ac:dyDescent="0.45">
      <c r="C136" s="25" t="s">
        <v>45</v>
      </c>
      <c r="D136" s="25"/>
      <c r="E136" s="25"/>
      <c r="F136" s="26"/>
      <c r="G136" s="26"/>
      <c r="H136" s="26"/>
      <c r="I136" s="26"/>
      <c r="J136" s="26"/>
      <c r="K136" s="26"/>
      <c r="L136" s="26"/>
      <c r="M136" s="26"/>
      <c r="N136" s="26"/>
      <c r="P136" s="20"/>
      <c r="Q136" s="20"/>
      <c r="R136" s="5" t="str">
        <f>IF(AND(P135=TRUE,F136=""),"←委託している資源化事業者の名称を入力してください。","")</f>
        <v/>
      </c>
    </row>
    <row r="137" spans="1:18" ht="15" customHeight="1" x14ac:dyDescent="0.45">
      <c r="C137" s="25" t="s">
        <v>74</v>
      </c>
      <c r="D137" s="25"/>
      <c r="E137" s="25"/>
      <c r="F137" s="26"/>
      <c r="G137" s="26"/>
      <c r="H137" s="26"/>
      <c r="I137" s="26"/>
      <c r="J137" s="26"/>
      <c r="K137" s="26"/>
      <c r="L137" s="26"/>
      <c r="M137" s="26"/>
      <c r="N137" s="26"/>
      <c r="P137" s="20"/>
      <c r="Q137" s="20"/>
      <c r="R137" s="5" t="str">
        <f>IF(AND(P135=TRUE,F137=""),"←委託している資源化事業者の所在地を入力してください。","")</f>
        <v/>
      </c>
    </row>
    <row r="138" spans="1:18" ht="15" customHeight="1" x14ac:dyDescent="0.45">
      <c r="B138" s="7"/>
      <c r="C138" s="27" t="s">
        <v>127</v>
      </c>
      <c r="D138" s="27"/>
      <c r="E138" s="27"/>
      <c r="F138" s="27"/>
      <c r="G138" s="27"/>
      <c r="H138" s="27"/>
      <c r="I138" s="27"/>
      <c r="J138" s="27"/>
      <c r="K138" s="27"/>
      <c r="L138" s="27"/>
      <c r="M138" s="27"/>
      <c r="N138" s="27"/>
      <c r="O138" s="27"/>
      <c r="P138" s="20" t="b">
        <v>0</v>
      </c>
      <c r="Q138" s="20"/>
    </row>
    <row r="139" spans="1:18" ht="15" customHeight="1" x14ac:dyDescent="0.45">
      <c r="C139" s="25" t="s">
        <v>80</v>
      </c>
      <c r="D139" s="25"/>
      <c r="E139" s="25"/>
      <c r="F139" s="26"/>
      <c r="G139" s="26"/>
      <c r="H139" s="26"/>
      <c r="I139" s="26"/>
      <c r="J139" s="26"/>
      <c r="K139" s="26"/>
      <c r="L139" s="26"/>
      <c r="M139" s="26"/>
      <c r="N139" s="26"/>
      <c r="P139" s="20"/>
      <c r="Q139" s="20"/>
      <c r="R139" s="5" t="str">
        <f>IF(AND(P138=TRUE,F139=""),"←具体的に入力してください。","")</f>
        <v/>
      </c>
    </row>
    <row r="140" spans="1:18" ht="15" customHeight="1" x14ac:dyDescent="0.45">
      <c r="B140" s="7"/>
      <c r="C140" s="27" t="s">
        <v>83</v>
      </c>
      <c r="D140" s="27"/>
      <c r="E140" s="27"/>
      <c r="F140" s="27"/>
      <c r="G140" s="27"/>
      <c r="H140" s="27"/>
      <c r="I140" s="27"/>
      <c r="J140" s="27"/>
      <c r="K140" s="27"/>
      <c r="L140" s="27"/>
      <c r="M140" s="27"/>
      <c r="N140" s="27"/>
      <c r="O140" s="27"/>
      <c r="P140" s="20" t="b">
        <v>0</v>
      </c>
      <c r="Q140" s="20"/>
    </row>
    <row r="141" spans="1:18" ht="15" customHeight="1" x14ac:dyDescent="0.45">
      <c r="C141" s="25" t="s">
        <v>80</v>
      </c>
      <c r="D141" s="25"/>
      <c r="E141" s="25"/>
      <c r="F141" s="26"/>
      <c r="G141" s="26"/>
      <c r="H141" s="26"/>
      <c r="I141" s="26"/>
      <c r="J141" s="26"/>
      <c r="K141" s="26"/>
      <c r="L141" s="26"/>
      <c r="M141" s="26"/>
      <c r="N141" s="26"/>
      <c r="P141" s="20"/>
      <c r="Q141" s="20"/>
      <c r="R141" s="5" t="str">
        <f>IF(AND(P140=TRUE,F141=""),"←具体的に入力してください。","")</f>
        <v/>
      </c>
    </row>
    <row r="142" spans="1:18" ht="15" customHeight="1" x14ac:dyDescent="0.45">
      <c r="P142" s="20"/>
      <c r="Q142" s="20"/>
    </row>
    <row r="143" spans="1:18" ht="15" customHeight="1" x14ac:dyDescent="0.45">
      <c r="A143" s="12" t="s">
        <v>77</v>
      </c>
      <c r="E143" s="10"/>
      <c r="P143" s="20"/>
      <c r="Q143" s="20"/>
    </row>
    <row r="144" spans="1:18" ht="15" customHeight="1" x14ac:dyDescent="0.45">
      <c r="B144" s="8" t="s">
        <v>63</v>
      </c>
      <c r="P144" s="20"/>
      <c r="Q144" s="20"/>
    </row>
    <row r="145" spans="2:18" ht="15" customHeight="1" x14ac:dyDescent="0.45">
      <c r="B145" s="7"/>
      <c r="C145" s="9" t="s">
        <v>52</v>
      </c>
      <c r="D145" s="7"/>
      <c r="F145" s="9" t="s">
        <v>53</v>
      </c>
      <c r="H145" s="11" t="str">
        <f>IF(Q145=TRUE,"「排出なし」の場合は、（６）へ","")</f>
        <v/>
      </c>
      <c r="P145" s="20" t="b">
        <v>0</v>
      </c>
      <c r="Q145" s="20" t="b">
        <v>0</v>
      </c>
      <c r="R145" s="5" t="str">
        <f>IF(OR(AND(P145="",Q145=""),AND(P145=FALSE,Q145=FALSE),AND(P145=TRUE,Q145=TRUE)),"←「排出あり」「排出なし」のどちらか一方を選択してください。",IF(AND(P145=TRUE,COUNTIF(P147:P163,TRUE)=0),"【排出方法】を選択・入力してください",""))</f>
        <v>←「排出あり」「排出なし」のどちらか一方を選択してください。</v>
      </c>
    </row>
    <row r="146" spans="2:18" ht="15" customHeight="1" x14ac:dyDescent="0.45">
      <c r="B146" s="8" t="s">
        <v>62</v>
      </c>
      <c r="P146" s="20"/>
      <c r="Q146" s="20"/>
    </row>
    <row r="147" spans="2:18" ht="15" customHeight="1" x14ac:dyDescent="0.45">
      <c r="B147" s="7"/>
      <c r="C147" s="27" t="s">
        <v>72</v>
      </c>
      <c r="D147" s="27"/>
      <c r="E147" s="27"/>
      <c r="F147" s="27"/>
      <c r="G147" s="27"/>
      <c r="H147" s="27"/>
      <c r="I147" s="27"/>
      <c r="J147" s="27"/>
      <c r="K147" s="27"/>
      <c r="L147" s="27"/>
      <c r="M147" s="27"/>
      <c r="N147" s="27"/>
      <c r="O147" s="27"/>
      <c r="P147" s="20" t="b">
        <v>0</v>
      </c>
      <c r="Q147" s="20"/>
    </row>
    <row r="148" spans="2:18" ht="15" customHeight="1" x14ac:dyDescent="0.45">
      <c r="C148" s="25" t="s">
        <v>43</v>
      </c>
      <c r="D148" s="25"/>
      <c r="E148" s="25"/>
      <c r="F148" s="26"/>
      <c r="G148" s="26"/>
      <c r="H148" s="26"/>
      <c r="I148" s="26"/>
      <c r="J148" s="26"/>
      <c r="K148" s="26"/>
      <c r="L148" s="26"/>
      <c r="M148" s="26"/>
      <c r="N148" s="26"/>
      <c r="P148" s="20"/>
      <c r="Q148" s="20"/>
      <c r="R148" s="5" t="str">
        <f>IF(AND(P147=TRUE,F148=""),"←委託している収集運搬業者の名称を入力してください。","")</f>
        <v/>
      </c>
    </row>
    <row r="149" spans="2:18" ht="15" customHeight="1" x14ac:dyDescent="0.45">
      <c r="C149" s="25" t="s">
        <v>71</v>
      </c>
      <c r="D149" s="25"/>
      <c r="E149" s="25"/>
      <c r="F149" s="26"/>
      <c r="G149" s="26"/>
      <c r="H149" s="26"/>
      <c r="I149" s="26"/>
      <c r="J149" s="26"/>
      <c r="K149" s="26"/>
      <c r="L149" s="26"/>
      <c r="M149" s="26"/>
      <c r="N149" s="26"/>
      <c r="P149" s="20"/>
      <c r="Q149" s="20"/>
      <c r="R149" s="5" t="str">
        <f>IF(AND(P147=TRUE,F149=""),"←委託している収集運搬業者の所在地を入力してください。","")</f>
        <v/>
      </c>
    </row>
    <row r="150" spans="2:18" ht="15" customHeight="1" x14ac:dyDescent="0.45">
      <c r="B150" s="7"/>
      <c r="C150" s="27" t="s">
        <v>44</v>
      </c>
      <c r="D150" s="27"/>
      <c r="E150" s="27"/>
      <c r="F150" s="27"/>
      <c r="G150" s="27"/>
      <c r="H150" s="27"/>
      <c r="I150" s="27"/>
      <c r="J150" s="27"/>
      <c r="K150" s="27"/>
      <c r="L150" s="27"/>
      <c r="M150" s="27"/>
      <c r="N150" s="27"/>
      <c r="O150" s="27"/>
      <c r="P150" s="20" t="b">
        <v>0</v>
      </c>
      <c r="Q150" s="20"/>
    </row>
    <row r="151" spans="2:18" ht="15" customHeight="1" x14ac:dyDescent="0.45">
      <c r="C151" s="25" t="s">
        <v>43</v>
      </c>
      <c r="D151" s="25"/>
      <c r="E151" s="25"/>
      <c r="F151" s="26"/>
      <c r="G151" s="26"/>
      <c r="H151" s="26"/>
      <c r="I151" s="26"/>
      <c r="J151" s="26"/>
      <c r="K151" s="26"/>
      <c r="L151" s="26"/>
      <c r="M151" s="26"/>
      <c r="N151" s="26"/>
      <c r="P151" s="20"/>
      <c r="Q151" s="20"/>
      <c r="R151" s="5" t="str">
        <f>IF(AND(P150=TRUE,F151=""),"←委託している収集運搬業者の名称を入力してください。","")</f>
        <v/>
      </c>
    </row>
    <row r="152" spans="2:18" ht="15" customHeight="1" x14ac:dyDescent="0.45">
      <c r="C152" s="25" t="s">
        <v>71</v>
      </c>
      <c r="D152" s="25"/>
      <c r="E152" s="25"/>
      <c r="F152" s="26"/>
      <c r="G152" s="26"/>
      <c r="H152" s="26"/>
      <c r="I152" s="26"/>
      <c r="J152" s="26"/>
      <c r="K152" s="26"/>
      <c r="L152" s="26"/>
      <c r="M152" s="26"/>
      <c r="N152" s="26"/>
      <c r="P152" s="20"/>
      <c r="Q152" s="20"/>
      <c r="R152" s="5" t="str">
        <f>IF(AND(P150=TRUE,F152=""),"←委託している収集運搬業者の所在地を入力してください。","")</f>
        <v/>
      </c>
    </row>
    <row r="153" spans="2:18" ht="15" customHeight="1" x14ac:dyDescent="0.45">
      <c r="B153" s="7"/>
      <c r="C153" s="27" t="s">
        <v>46</v>
      </c>
      <c r="D153" s="27"/>
      <c r="E153" s="27"/>
      <c r="F153" s="27"/>
      <c r="G153" s="27"/>
      <c r="H153" s="27"/>
      <c r="I153" s="27"/>
      <c r="J153" s="27"/>
      <c r="K153" s="27"/>
      <c r="L153" s="27"/>
      <c r="M153" s="27"/>
      <c r="N153" s="27"/>
      <c r="O153" s="27"/>
      <c r="P153" s="20" t="b">
        <v>0</v>
      </c>
      <c r="Q153" s="20"/>
    </row>
    <row r="154" spans="2:18" ht="15" customHeight="1" x14ac:dyDescent="0.45">
      <c r="C154" s="25" t="s">
        <v>45</v>
      </c>
      <c r="D154" s="25"/>
      <c r="E154" s="25"/>
      <c r="F154" s="26"/>
      <c r="G154" s="26"/>
      <c r="H154" s="26"/>
      <c r="I154" s="26"/>
      <c r="J154" s="26"/>
      <c r="K154" s="26"/>
      <c r="L154" s="26"/>
      <c r="M154" s="26"/>
      <c r="N154" s="26"/>
      <c r="P154" s="20"/>
      <c r="Q154" s="20"/>
      <c r="R154" s="5" t="str">
        <f>IF(AND(P153=TRUE,F154=""),"←委託している資源化事業者の名称を入力してください。","")</f>
        <v/>
      </c>
    </row>
    <row r="155" spans="2:18" ht="15" customHeight="1" x14ac:dyDescent="0.45">
      <c r="C155" s="25" t="s">
        <v>74</v>
      </c>
      <c r="D155" s="25"/>
      <c r="E155" s="25"/>
      <c r="F155" s="26"/>
      <c r="G155" s="26"/>
      <c r="H155" s="26"/>
      <c r="I155" s="26"/>
      <c r="J155" s="26"/>
      <c r="K155" s="26"/>
      <c r="L155" s="26"/>
      <c r="M155" s="26"/>
      <c r="N155" s="26"/>
      <c r="P155" s="20"/>
      <c r="Q155" s="20"/>
      <c r="R155" s="5" t="str">
        <f>IF(AND(P153=TRUE,F155=""),"←委託している資源化事業者の所在地を入力してください。","")</f>
        <v/>
      </c>
    </row>
    <row r="156" spans="2:18" ht="15" customHeight="1" x14ac:dyDescent="0.45">
      <c r="B156" s="7"/>
      <c r="C156" s="27" t="s">
        <v>48</v>
      </c>
      <c r="D156" s="27"/>
      <c r="E156" s="27"/>
      <c r="F156" s="27"/>
      <c r="G156" s="27"/>
      <c r="H156" s="27"/>
      <c r="I156" s="27"/>
      <c r="J156" s="27"/>
      <c r="K156" s="27"/>
      <c r="L156" s="27"/>
      <c r="M156" s="27"/>
      <c r="N156" s="27"/>
      <c r="O156" s="27"/>
      <c r="P156" s="20" t="b">
        <v>0</v>
      </c>
      <c r="Q156" s="20"/>
    </row>
    <row r="157" spans="2:18" ht="15" customHeight="1" x14ac:dyDescent="0.45">
      <c r="C157" s="25" t="s">
        <v>49</v>
      </c>
      <c r="D157" s="25"/>
      <c r="E157" s="25"/>
      <c r="F157" s="26"/>
      <c r="G157" s="26"/>
      <c r="H157" s="26"/>
      <c r="I157" s="26"/>
      <c r="J157" s="26"/>
      <c r="K157" s="26"/>
      <c r="L157" s="26"/>
      <c r="M157" s="26"/>
      <c r="N157" s="26"/>
      <c r="P157" s="20"/>
      <c r="Q157" s="20"/>
      <c r="R157" s="5" t="str">
        <f>IF(AND(P156=TRUE,F157=""),"←運搬の頻度を入力してください。","")</f>
        <v/>
      </c>
    </row>
    <row r="158" spans="2:18" ht="15" customHeight="1" x14ac:dyDescent="0.45">
      <c r="B158" s="7"/>
      <c r="C158" s="27" t="s">
        <v>47</v>
      </c>
      <c r="D158" s="27"/>
      <c r="E158" s="27"/>
      <c r="F158" s="27"/>
      <c r="G158" s="27"/>
      <c r="H158" s="27"/>
      <c r="I158" s="27"/>
      <c r="J158" s="27"/>
      <c r="K158" s="27"/>
      <c r="L158" s="27"/>
      <c r="M158" s="27"/>
      <c r="N158" s="27"/>
      <c r="O158" s="27"/>
      <c r="P158" s="20" t="b">
        <v>0</v>
      </c>
      <c r="Q158" s="20"/>
    </row>
    <row r="159" spans="2:18" ht="15" customHeight="1" x14ac:dyDescent="0.45">
      <c r="C159" s="25" t="s">
        <v>45</v>
      </c>
      <c r="D159" s="25"/>
      <c r="E159" s="25"/>
      <c r="F159" s="26"/>
      <c r="G159" s="26"/>
      <c r="H159" s="26"/>
      <c r="I159" s="26"/>
      <c r="J159" s="26"/>
      <c r="K159" s="26"/>
      <c r="L159" s="26"/>
      <c r="M159" s="26"/>
      <c r="N159" s="26"/>
      <c r="P159" s="20"/>
      <c r="Q159" s="20"/>
      <c r="R159" s="5" t="str">
        <f>IF(AND(P158=TRUE,F159=""),"←委託している資源化事業者の名称を入力してください。","")</f>
        <v/>
      </c>
    </row>
    <row r="160" spans="2:18" ht="15" customHeight="1" x14ac:dyDescent="0.45">
      <c r="C160" s="25" t="s">
        <v>74</v>
      </c>
      <c r="D160" s="25"/>
      <c r="E160" s="25"/>
      <c r="F160" s="26"/>
      <c r="G160" s="26"/>
      <c r="H160" s="26"/>
      <c r="I160" s="26"/>
      <c r="J160" s="26"/>
      <c r="K160" s="26"/>
      <c r="L160" s="26"/>
      <c r="M160" s="26"/>
      <c r="N160" s="26"/>
      <c r="P160" s="20"/>
      <c r="Q160" s="20"/>
      <c r="R160" s="5" t="str">
        <f>IF(AND(P158=TRUE,F160=""),"←委託している資源化事業者の所在地を入力してください。","")</f>
        <v/>
      </c>
    </row>
    <row r="161" spans="1:18" ht="15" customHeight="1" x14ac:dyDescent="0.45">
      <c r="B161" s="7"/>
      <c r="C161" s="27" t="s">
        <v>127</v>
      </c>
      <c r="D161" s="27"/>
      <c r="E161" s="27"/>
      <c r="F161" s="27"/>
      <c r="G161" s="27"/>
      <c r="H161" s="27"/>
      <c r="I161" s="27"/>
      <c r="J161" s="27"/>
      <c r="K161" s="27"/>
      <c r="L161" s="27"/>
      <c r="M161" s="27"/>
      <c r="N161" s="27"/>
      <c r="O161" s="27"/>
      <c r="P161" s="20" t="b">
        <v>0</v>
      </c>
      <c r="Q161" s="20"/>
    </row>
    <row r="162" spans="1:18" ht="15" customHeight="1" x14ac:dyDescent="0.45">
      <c r="C162" s="25" t="s">
        <v>80</v>
      </c>
      <c r="D162" s="25"/>
      <c r="E162" s="25"/>
      <c r="F162" s="26"/>
      <c r="G162" s="26"/>
      <c r="H162" s="26"/>
      <c r="I162" s="26"/>
      <c r="J162" s="26"/>
      <c r="K162" s="26"/>
      <c r="L162" s="26"/>
      <c r="M162" s="26"/>
      <c r="N162" s="26"/>
      <c r="P162" s="20"/>
      <c r="Q162" s="20"/>
      <c r="R162" s="5" t="str">
        <f>IF(AND(P161=TRUE,F162=""),"←具体的に入力してください。","")</f>
        <v/>
      </c>
    </row>
    <row r="163" spans="1:18" ht="15" customHeight="1" x14ac:dyDescent="0.45">
      <c r="B163" s="7"/>
      <c r="C163" s="27" t="s">
        <v>83</v>
      </c>
      <c r="D163" s="27"/>
      <c r="E163" s="27"/>
      <c r="F163" s="27"/>
      <c r="G163" s="27"/>
      <c r="H163" s="27"/>
      <c r="I163" s="27"/>
      <c r="J163" s="27"/>
      <c r="K163" s="27"/>
      <c r="L163" s="27"/>
      <c r="M163" s="27"/>
      <c r="N163" s="27"/>
      <c r="O163" s="27"/>
      <c r="P163" s="20" t="b">
        <v>0</v>
      </c>
      <c r="Q163" s="20"/>
    </row>
    <row r="164" spans="1:18" ht="15" customHeight="1" x14ac:dyDescent="0.45">
      <c r="C164" s="25" t="s">
        <v>80</v>
      </c>
      <c r="D164" s="25"/>
      <c r="E164" s="25"/>
      <c r="F164" s="26"/>
      <c r="G164" s="26"/>
      <c r="H164" s="26"/>
      <c r="I164" s="26"/>
      <c r="J164" s="26"/>
      <c r="K164" s="26"/>
      <c r="L164" s="26"/>
      <c r="M164" s="26"/>
      <c r="N164" s="26"/>
      <c r="P164" s="20"/>
      <c r="Q164" s="20"/>
      <c r="R164" s="5" t="str">
        <f>IF(AND(P163=TRUE,F164=""),"←具体的に入力してください。","")</f>
        <v/>
      </c>
    </row>
    <row r="165" spans="1:18" ht="15" customHeight="1" x14ac:dyDescent="0.45">
      <c r="P165" s="20"/>
      <c r="Q165" s="20"/>
    </row>
    <row r="166" spans="1:18" ht="15" customHeight="1" x14ac:dyDescent="0.45">
      <c r="A166" s="12" t="s">
        <v>78</v>
      </c>
      <c r="E166" s="10"/>
      <c r="P166" s="20"/>
      <c r="Q166" s="20"/>
    </row>
    <row r="167" spans="1:18" ht="15" customHeight="1" x14ac:dyDescent="0.45">
      <c r="B167" s="8" t="s">
        <v>63</v>
      </c>
      <c r="P167" s="20"/>
      <c r="Q167" s="20"/>
    </row>
    <row r="168" spans="1:18" ht="15" customHeight="1" x14ac:dyDescent="0.45">
      <c r="B168" s="7"/>
      <c r="C168" s="9" t="s">
        <v>52</v>
      </c>
      <c r="D168" s="7"/>
      <c r="F168" s="9" t="s">
        <v>53</v>
      </c>
      <c r="H168" s="11" t="str">
        <f>IF(Q168=TRUE,"「排出なし」の場合は、（７）へ","")</f>
        <v/>
      </c>
      <c r="P168" s="20" t="b">
        <v>0</v>
      </c>
      <c r="Q168" s="20" t="b">
        <v>0</v>
      </c>
      <c r="R168" s="5" t="str">
        <f>IF(OR(AND(P168="",Q168=""),AND(P168=FALSE,Q168=FALSE),AND(P168=TRUE,Q168=TRUE)),"←「排出あり」「排出なし」のどちらか一方を選択してください。",IF(AND(P168=TRUE,COUNTIF(P170:P186,TRUE)=0),"【排出方法】を選択・入力してください",""))</f>
        <v>←「排出あり」「排出なし」のどちらか一方を選択してください。</v>
      </c>
    </row>
    <row r="169" spans="1:18" ht="15" customHeight="1" x14ac:dyDescent="0.45">
      <c r="B169" s="8" t="s">
        <v>62</v>
      </c>
      <c r="P169" s="20"/>
      <c r="Q169" s="20"/>
    </row>
    <row r="170" spans="1:18" ht="15" customHeight="1" x14ac:dyDescent="0.45">
      <c r="B170" s="7"/>
      <c r="C170" s="27" t="s">
        <v>72</v>
      </c>
      <c r="D170" s="27"/>
      <c r="E170" s="27"/>
      <c r="F170" s="27"/>
      <c r="G170" s="27"/>
      <c r="H170" s="27"/>
      <c r="I170" s="27"/>
      <c r="J170" s="27"/>
      <c r="K170" s="27"/>
      <c r="L170" s="27"/>
      <c r="M170" s="27"/>
      <c r="N170" s="27"/>
      <c r="O170" s="27"/>
      <c r="P170" s="20" t="b">
        <v>0</v>
      </c>
      <c r="Q170" s="20"/>
    </row>
    <row r="171" spans="1:18" ht="15" customHeight="1" x14ac:dyDescent="0.45">
      <c r="C171" s="25" t="s">
        <v>43</v>
      </c>
      <c r="D171" s="25"/>
      <c r="E171" s="25"/>
      <c r="F171" s="26"/>
      <c r="G171" s="26"/>
      <c r="H171" s="26"/>
      <c r="I171" s="26"/>
      <c r="J171" s="26"/>
      <c r="K171" s="26"/>
      <c r="L171" s="26"/>
      <c r="M171" s="26"/>
      <c r="N171" s="26"/>
      <c r="P171" s="20"/>
      <c r="Q171" s="20"/>
      <c r="R171" s="5" t="str">
        <f>IF(AND(P170=TRUE,F171=""),"←委託している収集運搬業者の名称を入力してください。","")</f>
        <v/>
      </c>
    </row>
    <row r="172" spans="1:18" ht="15" customHeight="1" x14ac:dyDescent="0.45">
      <c r="C172" s="25" t="s">
        <v>71</v>
      </c>
      <c r="D172" s="25"/>
      <c r="E172" s="25"/>
      <c r="F172" s="26"/>
      <c r="G172" s="26"/>
      <c r="H172" s="26"/>
      <c r="I172" s="26"/>
      <c r="J172" s="26"/>
      <c r="K172" s="26"/>
      <c r="L172" s="26"/>
      <c r="M172" s="26"/>
      <c r="N172" s="26"/>
      <c r="P172" s="20"/>
      <c r="Q172" s="20"/>
      <c r="R172" s="5" t="str">
        <f>IF(AND(P170=TRUE,F172=""),"←委託している収集運搬業者の所在地を入力してください。","")</f>
        <v/>
      </c>
    </row>
    <row r="173" spans="1:18" ht="15" customHeight="1" x14ac:dyDescent="0.45">
      <c r="B173" s="7"/>
      <c r="C173" s="27" t="s">
        <v>44</v>
      </c>
      <c r="D173" s="27"/>
      <c r="E173" s="27"/>
      <c r="F173" s="27"/>
      <c r="G173" s="27"/>
      <c r="H173" s="27"/>
      <c r="I173" s="27"/>
      <c r="J173" s="27"/>
      <c r="K173" s="27"/>
      <c r="L173" s="27"/>
      <c r="M173" s="27"/>
      <c r="N173" s="27"/>
      <c r="O173" s="27"/>
      <c r="P173" s="20" t="b">
        <v>0</v>
      </c>
      <c r="Q173" s="20"/>
    </row>
    <row r="174" spans="1:18" ht="15" customHeight="1" x14ac:dyDescent="0.45">
      <c r="C174" s="25" t="s">
        <v>43</v>
      </c>
      <c r="D174" s="25"/>
      <c r="E174" s="25"/>
      <c r="F174" s="26"/>
      <c r="G174" s="26"/>
      <c r="H174" s="26"/>
      <c r="I174" s="26"/>
      <c r="J174" s="26"/>
      <c r="K174" s="26"/>
      <c r="L174" s="26"/>
      <c r="M174" s="26"/>
      <c r="N174" s="26"/>
      <c r="P174" s="20"/>
      <c r="Q174" s="20"/>
      <c r="R174" s="5" t="str">
        <f>IF(AND(P173=TRUE,F174=""),"←委託している収集運搬業者の名称を入力してください。","")</f>
        <v/>
      </c>
    </row>
    <row r="175" spans="1:18" ht="15" customHeight="1" x14ac:dyDescent="0.45">
      <c r="C175" s="25" t="s">
        <v>71</v>
      </c>
      <c r="D175" s="25"/>
      <c r="E175" s="25"/>
      <c r="F175" s="26"/>
      <c r="G175" s="26"/>
      <c r="H175" s="26"/>
      <c r="I175" s="26"/>
      <c r="J175" s="26"/>
      <c r="K175" s="26"/>
      <c r="L175" s="26"/>
      <c r="M175" s="26"/>
      <c r="N175" s="26"/>
      <c r="P175" s="20"/>
      <c r="Q175" s="20"/>
      <c r="R175" s="5" t="str">
        <f>IF(AND(P173=TRUE,F175=""),"←委託している収集運搬業者の所在地を入力してください。","")</f>
        <v/>
      </c>
    </row>
    <row r="176" spans="1:18" ht="15" customHeight="1" x14ac:dyDescent="0.45">
      <c r="B176" s="7"/>
      <c r="C176" s="27" t="s">
        <v>46</v>
      </c>
      <c r="D176" s="27"/>
      <c r="E176" s="27"/>
      <c r="F176" s="27"/>
      <c r="G176" s="27"/>
      <c r="H176" s="27"/>
      <c r="I176" s="27"/>
      <c r="J176" s="27"/>
      <c r="K176" s="27"/>
      <c r="L176" s="27"/>
      <c r="M176" s="27"/>
      <c r="N176" s="27"/>
      <c r="O176" s="27"/>
      <c r="P176" s="20" t="b">
        <v>0</v>
      </c>
      <c r="Q176" s="20"/>
    </row>
    <row r="177" spans="1:18" ht="15" customHeight="1" x14ac:dyDescent="0.45">
      <c r="C177" s="25" t="s">
        <v>45</v>
      </c>
      <c r="D177" s="25"/>
      <c r="E177" s="25"/>
      <c r="F177" s="26"/>
      <c r="G177" s="26"/>
      <c r="H177" s="26"/>
      <c r="I177" s="26"/>
      <c r="J177" s="26"/>
      <c r="K177" s="26"/>
      <c r="L177" s="26"/>
      <c r="M177" s="26"/>
      <c r="N177" s="26"/>
      <c r="P177" s="20"/>
      <c r="Q177" s="20"/>
      <c r="R177" s="5" t="str">
        <f>IF(AND(P176=TRUE,F177=""),"←委託している資源化事業者の名称を入力してください。","")</f>
        <v/>
      </c>
    </row>
    <row r="178" spans="1:18" ht="15" customHeight="1" x14ac:dyDescent="0.45">
      <c r="C178" s="25" t="s">
        <v>74</v>
      </c>
      <c r="D178" s="25"/>
      <c r="E178" s="25"/>
      <c r="F178" s="26"/>
      <c r="G178" s="26"/>
      <c r="H178" s="26"/>
      <c r="I178" s="26"/>
      <c r="J178" s="26"/>
      <c r="K178" s="26"/>
      <c r="L178" s="26"/>
      <c r="M178" s="26"/>
      <c r="N178" s="26"/>
      <c r="P178" s="20"/>
      <c r="Q178" s="20"/>
      <c r="R178" s="5" t="str">
        <f>IF(AND(P176=TRUE,F178=""),"←委託している資源化事業者の所在地を入力してください。","")</f>
        <v/>
      </c>
    </row>
    <row r="179" spans="1:18" ht="15" customHeight="1" x14ac:dyDescent="0.45">
      <c r="B179" s="7"/>
      <c r="C179" s="27" t="s">
        <v>48</v>
      </c>
      <c r="D179" s="27"/>
      <c r="E179" s="27"/>
      <c r="F179" s="27"/>
      <c r="G179" s="27"/>
      <c r="H179" s="27"/>
      <c r="I179" s="27"/>
      <c r="J179" s="27"/>
      <c r="K179" s="27"/>
      <c r="L179" s="27"/>
      <c r="M179" s="27"/>
      <c r="N179" s="27"/>
      <c r="O179" s="27"/>
      <c r="P179" s="20" t="b">
        <v>0</v>
      </c>
      <c r="Q179" s="20"/>
    </row>
    <row r="180" spans="1:18" ht="15" customHeight="1" x14ac:dyDescent="0.45">
      <c r="C180" s="25" t="s">
        <v>49</v>
      </c>
      <c r="D180" s="25"/>
      <c r="E180" s="25"/>
      <c r="F180" s="26"/>
      <c r="G180" s="26"/>
      <c r="H180" s="26"/>
      <c r="I180" s="26"/>
      <c r="J180" s="26"/>
      <c r="K180" s="26"/>
      <c r="L180" s="26"/>
      <c r="M180" s="26"/>
      <c r="N180" s="26"/>
      <c r="P180" s="20"/>
      <c r="Q180" s="20"/>
      <c r="R180" s="5" t="str">
        <f>IF(AND(P179=TRUE,F180=""),"←運搬の頻度を入力してください。","")</f>
        <v/>
      </c>
    </row>
    <row r="181" spans="1:18" ht="15" customHeight="1" x14ac:dyDescent="0.45">
      <c r="B181" s="7"/>
      <c r="C181" s="27" t="s">
        <v>47</v>
      </c>
      <c r="D181" s="27"/>
      <c r="E181" s="27"/>
      <c r="F181" s="27"/>
      <c r="G181" s="27"/>
      <c r="H181" s="27"/>
      <c r="I181" s="27"/>
      <c r="J181" s="27"/>
      <c r="K181" s="27"/>
      <c r="L181" s="27"/>
      <c r="M181" s="27"/>
      <c r="N181" s="27"/>
      <c r="O181" s="27"/>
      <c r="P181" s="20" t="b">
        <v>0</v>
      </c>
      <c r="Q181" s="20"/>
    </row>
    <row r="182" spans="1:18" ht="15" customHeight="1" x14ac:dyDescent="0.45">
      <c r="C182" s="25" t="s">
        <v>45</v>
      </c>
      <c r="D182" s="25"/>
      <c r="E182" s="25"/>
      <c r="F182" s="26"/>
      <c r="G182" s="26"/>
      <c r="H182" s="26"/>
      <c r="I182" s="26"/>
      <c r="J182" s="26"/>
      <c r="K182" s="26"/>
      <c r="L182" s="26"/>
      <c r="M182" s="26"/>
      <c r="N182" s="26"/>
      <c r="P182" s="20"/>
      <c r="Q182" s="20"/>
      <c r="R182" s="5" t="str">
        <f>IF(AND(P181=TRUE,F182=""),"←委託している資源化事業者の名称を入力してください。","")</f>
        <v/>
      </c>
    </row>
    <row r="183" spans="1:18" ht="15" customHeight="1" x14ac:dyDescent="0.45">
      <c r="C183" s="25" t="s">
        <v>74</v>
      </c>
      <c r="D183" s="25"/>
      <c r="E183" s="25"/>
      <c r="F183" s="26"/>
      <c r="G183" s="26"/>
      <c r="H183" s="26"/>
      <c r="I183" s="26"/>
      <c r="J183" s="26"/>
      <c r="K183" s="26"/>
      <c r="L183" s="26"/>
      <c r="M183" s="26"/>
      <c r="N183" s="26"/>
      <c r="P183" s="20"/>
      <c r="Q183" s="20"/>
      <c r="R183" s="5" t="str">
        <f>IF(AND(P181=TRUE,F183=""),"←委託している資源化事業者の所在地を入力してください。","")</f>
        <v/>
      </c>
    </row>
    <row r="184" spans="1:18" ht="15" customHeight="1" x14ac:dyDescent="0.45">
      <c r="B184" s="7"/>
      <c r="C184" s="27" t="s">
        <v>127</v>
      </c>
      <c r="D184" s="27"/>
      <c r="E184" s="27"/>
      <c r="F184" s="27"/>
      <c r="G184" s="27"/>
      <c r="H184" s="27"/>
      <c r="I184" s="27"/>
      <c r="J184" s="27"/>
      <c r="K184" s="27"/>
      <c r="L184" s="27"/>
      <c r="M184" s="27"/>
      <c r="N184" s="27"/>
      <c r="O184" s="27"/>
      <c r="P184" s="20" t="b">
        <v>0</v>
      </c>
      <c r="Q184" s="20"/>
    </row>
    <row r="185" spans="1:18" ht="15" customHeight="1" x14ac:dyDescent="0.45">
      <c r="C185" s="25" t="s">
        <v>80</v>
      </c>
      <c r="D185" s="25"/>
      <c r="E185" s="25"/>
      <c r="F185" s="26"/>
      <c r="G185" s="26"/>
      <c r="H185" s="26"/>
      <c r="I185" s="26"/>
      <c r="J185" s="26"/>
      <c r="K185" s="26"/>
      <c r="L185" s="26"/>
      <c r="M185" s="26"/>
      <c r="N185" s="26"/>
      <c r="P185" s="20"/>
      <c r="Q185" s="20"/>
      <c r="R185" s="5" t="str">
        <f>IF(AND(P184=TRUE,F185=""),"←具体的に入力してください。","")</f>
        <v/>
      </c>
    </row>
    <row r="186" spans="1:18" ht="15" customHeight="1" x14ac:dyDescent="0.45">
      <c r="B186" s="7"/>
      <c r="C186" s="27" t="s">
        <v>83</v>
      </c>
      <c r="D186" s="27"/>
      <c r="E186" s="27"/>
      <c r="F186" s="27"/>
      <c r="G186" s="27"/>
      <c r="H186" s="27"/>
      <c r="I186" s="27"/>
      <c r="J186" s="27"/>
      <c r="K186" s="27"/>
      <c r="L186" s="27"/>
      <c r="M186" s="27"/>
      <c r="N186" s="27"/>
      <c r="O186" s="27"/>
      <c r="P186" s="20" t="b">
        <v>0</v>
      </c>
      <c r="Q186" s="20"/>
    </row>
    <row r="187" spans="1:18" ht="15" customHeight="1" x14ac:dyDescent="0.45">
      <c r="C187" s="25" t="s">
        <v>80</v>
      </c>
      <c r="D187" s="25"/>
      <c r="E187" s="25"/>
      <c r="F187" s="26"/>
      <c r="G187" s="26"/>
      <c r="H187" s="26"/>
      <c r="I187" s="26"/>
      <c r="J187" s="26"/>
      <c r="K187" s="26"/>
      <c r="L187" s="26"/>
      <c r="M187" s="26"/>
      <c r="N187" s="26"/>
      <c r="P187" s="20"/>
      <c r="Q187" s="20"/>
      <c r="R187" s="5" t="str">
        <f>IF(AND(P186=TRUE,F187=""),"←具体的に入力してください。","")</f>
        <v/>
      </c>
    </row>
    <row r="188" spans="1:18" s="13" customFormat="1" ht="15" customHeight="1" x14ac:dyDescent="0.45">
      <c r="P188" s="21"/>
      <c r="Q188" s="21"/>
      <c r="R188" s="5"/>
    </row>
    <row r="189" spans="1:18" s="10" customFormat="1" ht="15" customHeight="1" x14ac:dyDescent="0.45">
      <c r="A189" s="12" t="s">
        <v>79</v>
      </c>
      <c r="P189" s="20"/>
      <c r="Q189" s="20"/>
      <c r="R189" s="5"/>
    </row>
    <row r="190" spans="1:18" s="10" customFormat="1" ht="15" customHeight="1" x14ac:dyDescent="0.45">
      <c r="B190" s="12" t="s">
        <v>63</v>
      </c>
      <c r="P190" s="20"/>
      <c r="Q190" s="20"/>
      <c r="R190" s="5"/>
    </row>
    <row r="191" spans="1:18" s="10" customFormat="1" ht="15" customHeight="1" x14ac:dyDescent="0.45">
      <c r="B191" s="14"/>
      <c r="C191" s="15" t="s">
        <v>52</v>
      </c>
      <c r="D191" s="14"/>
      <c r="F191" s="15" t="s">
        <v>53</v>
      </c>
      <c r="H191" s="11" t="str">
        <f>IF(Q191=TRUE,"「排出なし」の場合は、（８）へ","")</f>
        <v/>
      </c>
      <c r="P191" s="20" t="b">
        <v>0</v>
      </c>
      <c r="Q191" s="20" t="b">
        <v>0</v>
      </c>
      <c r="R191" s="5" t="str">
        <f>IF(OR(AND(P191="",Q191=""),AND(P191=FALSE,Q191=FALSE),AND(P191=TRUE,Q191=TRUE)),"←「排出あり」「排出なし」のどちらか一方を選択してください。",IF(AND(P191=TRUE,COUNTIF(P194:P210,TRUE)=0),"【排出方法】を選択・入力してください",""))</f>
        <v>←「排出あり」「排出なし」のどちらか一方を選択してください。</v>
      </c>
    </row>
    <row r="192" spans="1:18" s="10" customFormat="1" ht="15" customHeight="1" x14ac:dyDescent="0.45">
      <c r="B192" s="14"/>
      <c r="C192" s="68" t="s">
        <v>97</v>
      </c>
      <c r="D192" s="68"/>
      <c r="E192" s="68"/>
      <c r="F192" s="68"/>
      <c r="G192" s="98"/>
      <c r="H192" s="98"/>
      <c r="I192" s="98"/>
      <c r="J192" s="98"/>
      <c r="K192" s="98"/>
      <c r="L192" s="98"/>
      <c r="M192" s="98"/>
      <c r="N192" s="98"/>
      <c r="P192" s="20"/>
      <c r="Q192" s="20"/>
      <c r="R192" s="5"/>
    </row>
    <row r="193" spans="2:18" s="10" customFormat="1" ht="15" customHeight="1" x14ac:dyDescent="0.45">
      <c r="B193" s="12" t="s">
        <v>62</v>
      </c>
      <c r="P193" s="20"/>
      <c r="Q193" s="20"/>
      <c r="R193" s="5"/>
    </row>
    <row r="194" spans="2:18" s="10" customFormat="1" ht="15" customHeight="1" x14ac:dyDescent="0.45">
      <c r="B194" s="14"/>
      <c r="C194" s="62" t="s">
        <v>72</v>
      </c>
      <c r="D194" s="62"/>
      <c r="E194" s="62"/>
      <c r="F194" s="62"/>
      <c r="G194" s="62"/>
      <c r="H194" s="62"/>
      <c r="I194" s="62"/>
      <c r="J194" s="62"/>
      <c r="K194" s="62"/>
      <c r="L194" s="62"/>
      <c r="M194" s="62"/>
      <c r="N194" s="62"/>
      <c r="O194" s="62"/>
      <c r="P194" s="20" t="b">
        <v>0</v>
      </c>
      <c r="Q194" s="20"/>
      <c r="R194" s="5"/>
    </row>
    <row r="195" spans="2:18" s="10" customFormat="1" ht="15" customHeight="1" x14ac:dyDescent="0.45">
      <c r="C195" s="63" t="s">
        <v>43</v>
      </c>
      <c r="D195" s="63"/>
      <c r="E195" s="63"/>
      <c r="F195" s="64"/>
      <c r="G195" s="64"/>
      <c r="H195" s="64"/>
      <c r="I195" s="64"/>
      <c r="J195" s="64"/>
      <c r="K195" s="64"/>
      <c r="L195" s="64"/>
      <c r="M195" s="64"/>
      <c r="N195" s="64"/>
      <c r="P195" s="20"/>
      <c r="Q195" s="20"/>
      <c r="R195" s="5" t="str">
        <f>IF(AND(P194=TRUE,F195=""),"←委託している収集運搬業者の名称を入力してください。","")</f>
        <v/>
      </c>
    </row>
    <row r="196" spans="2:18" s="10" customFormat="1" ht="15" customHeight="1" x14ac:dyDescent="0.45">
      <c r="C196" s="63" t="s">
        <v>71</v>
      </c>
      <c r="D196" s="63"/>
      <c r="E196" s="63"/>
      <c r="F196" s="64"/>
      <c r="G196" s="64"/>
      <c r="H196" s="64"/>
      <c r="I196" s="64"/>
      <c r="J196" s="64"/>
      <c r="K196" s="64"/>
      <c r="L196" s="64"/>
      <c r="M196" s="64"/>
      <c r="N196" s="64"/>
      <c r="P196" s="20"/>
      <c r="Q196" s="20"/>
      <c r="R196" s="5" t="str">
        <f>IF(AND(P194=TRUE,F196=""),"←委託している収集運搬業者の所在地を入力してください。","")</f>
        <v/>
      </c>
    </row>
    <row r="197" spans="2:18" s="10" customFormat="1" ht="15" customHeight="1" x14ac:dyDescent="0.45">
      <c r="B197" s="14"/>
      <c r="C197" s="62" t="s">
        <v>44</v>
      </c>
      <c r="D197" s="62"/>
      <c r="E197" s="62"/>
      <c r="F197" s="62"/>
      <c r="G197" s="62"/>
      <c r="H197" s="62"/>
      <c r="I197" s="62"/>
      <c r="J197" s="62"/>
      <c r="K197" s="62"/>
      <c r="L197" s="62"/>
      <c r="M197" s="62"/>
      <c r="N197" s="62"/>
      <c r="O197" s="62"/>
      <c r="P197" s="20" t="b">
        <v>0</v>
      </c>
      <c r="Q197" s="20"/>
      <c r="R197" s="5"/>
    </row>
    <row r="198" spans="2:18" s="10" customFormat="1" ht="15" customHeight="1" x14ac:dyDescent="0.45">
      <c r="C198" s="63" t="s">
        <v>43</v>
      </c>
      <c r="D198" s="63"/>
      <c r="E198" s="63"/>
      <c r="F198" s="64"/>
      <c r="G198" s="64"/>
      <c r="H198" s="64"/>
      <c r="I198" s="64"/>
      <c r="J198" s="64"/>
      <c r="K198" s="64"/>
      <c r="L198" s="64"/>
      <c r="M198" s="64"/>
      <c r="N198" s="64"/>
      <c r="P198" s="20"/>
      <c r="Q198" s="20"/>
      <c r="R198" s="5" t="str">
        <f>IF(AND(P197=TRUE,F198=""),"←委託している収集運搬業者の名称を入力してください。","")</f>
        <v/>
      </c>
    </row>
    <row r="199" spans="2:18" s="10" customFormat="1" ht="15" customHeight="1" x14ac:dyDescent="0.45">
      <c r="C199" s="63" t="s">
        <v>71</v>
      </c>
      <c r="D199" s="63"/>
      <c r="E199" s="63"/>
      <c r="F199" s="64"/>
      <c r="G199" s="64"/>
      <c r="H199" s="64"/>
      <c r="I199" s="64"/>
      <c r="J199" s="64"/>
      <c r="K199" s="64"/>
      <c r="L199" s="64"/>
      <c r="M199" s="64"/>
      <c r="N199" s="64"/>
      <c r="P199" s="20"/>
      <c r="Q199" s="20"/>
      <c r="R199" s="5" t="str">
        <f>IF(AND(P197=TRUE,F199=""),"←委託している収集運搬業者の所在地を入力してください。","")</f>
        <v/>
      </c>
    </row>
    <row r="200" spans="2:18" s="10" customFormat="1" ht="15" customHeight="1" x14ac:dyDescent="0.45">
      <c r="B200" s="14"/>
      <c r="C200" s="62" t="s">
        <v>46</v>
      </c>
      <c r="D200" s="62"/>
      <c r="E200" s="62"/>
      <c r="F200" s="62"/>
      <c r="G200" s="62"/>
      <c r="H200" s="62"/>
      <c r="I200" s="62"/>
      <c r="J200" s="62"/>
      <c r="K200" s="62"/>
      <c r="L200" s="62"/>
      <c r="M200" s="62"/>
      <c r="N200" s="62"/>
      <c r="O200" s="62"/>
      <c r="P200" s="20" t="b">
        <v>0</v>
      </c>
      <c r="Q200" s="20"/>
      <c r="R200" s="5"/>
    </row>
    <row r="201" spans="2:18" s="10" customFormat="1" ht="15" customHeight="1" x14ac:dyDescent="0.45">
      <c r="C201" s="63" t="s">
        <v>45</v>
      </c>
      <c r="D201" s="63"/>
      <c r="E201" s="63"/>
      <c r="F201" s="64"/>
      <c r="G201" s="64"/>
      <c r="H201" s="64"/>
      <c r="I201" s="64"/>
      <c r="J201" s="64"/>
      <c r="K201" s="64"/>
      <c r="L201" s="64"/>
      <c r="M201" s="64"/>
      <c r="N201" s="64"/>
      <c r="P201" s="20"/>
      <c r="Q201" s="20"/>
      <c r="R201" s="5" t="str">
        <f>IF(AND(P200=TRUE,F201=""),"←委託している資源化事業者の名称を入力してください。","")</f>
        <v/>
      </c>
    </row>
    <row r="202" spans="2:18" s="10" customFormat="1" ht="15" customHeight="1" x14ac:dyDescent="0.45">
      <c r="C202" s="63" t="s">
        <v>74</v>
      </c>
      <c r="D202" s="63"/>
      <c r="E202" s="63"/>
      <c r="F202" s="64"/>
      <c r="G202" s="64"/>
      <c r="H202" s="64"/>
      <c r="I202" s="64"/>
      <c r="J202" s="64"/>
      <c r="K202" s="64"/>
      <c r="L202" s="64"/>
      <c r="M202" s="64"/>
      <c r="N202" s="64"/>
      <c r="P202" s="20"/>
      <c r="Q202" s="20"/>
      <c r="R202" s="5" t="str">
        <f>IF(AND(P200=TRUE,F202=""),"←委託している資源化事業者の所在地を入力してください。","")</f>
        <v/>
      </c>
    </row>
    <row r="203" spans="2:18" s="10" customFormat="1" ht="15" customHeight="1" x14ac:dyDescent="0.45">
      <c r="B203" s="14"/>
      <c r="C203" s="62" t="s">
        <v>48</v>
      </c>
      <c r="D203" s="62"/>
      <c r="E203" s="62"/>
      <c r="F203" s="62"/>
      <c r="G203" s="62"/>
      <c r="H203" s="62"/>
      <c r="I203" s="62"/>
      <c r="J203" s="62"/>
      <c r="K203" s="62"/>
      <c r="L203" s="62"/>
      <c r="M203" s="62"/>
      <c r="N203" s="62"/>
      <c r="O203" s="62"/>
      <c r="P203" s="20" t="b">
        <v>0</v>
      </c>
      <c r="Q203" s="20"/>
      <c r="R203" s="5"/>
    </row>
    <row r="204" spans="2:18" s="10" customFormat="1" ht="15" customHeight="1" x14ac:dyDescent="0.45">
      <c r="C204" s="63" t="s">
        <v>49</v>
      </c>
      <c r="D204" s="63"/>
      <c r="E204" s="63"/>
      <c r="F204" s="64"/>
      <c r="G204" s="64"/>
      <c r="H204" s="64"/>
      <c r="I204" s="64"/>
      <c r="J204" s="64"/>
      <c r="K204" s="64"/>
      <c r="L204" s="64"/>
      <c r="M204" s="64"/>
      <c r="N204" s="64"/>
      <c r="P204" s="20"/>
      <c r="Q204" s="20"/>
      <c r="R204" s="5" t="str">
        <f>IF(AND(P203=TRUE,F204=""),"←運搬の頻度を入力してください。","")</f>
        <v/>
      </c>
    </row>
    <row r="205" spans="2:18" s="10" customFormat="1" ht="15" customHeight="1" x14ac:dyDescent="0.45">
      <c r="B205" s="14"/>
      <c r="C205" s="62" t="s">
        <v>47</v>
      </c>
      <c r="D205" s="62"/>
      <c r="E205" s="62"/>
      <c r="F205" s="62"/>
      <c r="G205" s="62"/>
      <c r="H205" s="62"/>
      <c r="I205" s="62"/>
      <c r="J205" s="62"/>
      <c r="K205" s="62"/>
      <c r="L205" s="62"/>
      <c r="M205" s="62"/>
      <c r="N205" s="62"/>
      <c r="O205" s="62"/>
      <c r="P205" s="20" t="b">
        <v>0</v>
      </c>
      <c r="Q205" s="20"/>
      <c r="R205" s="5"/>
    </row>
    <row r="206" spans="2:18" s="10" customFormat="1" ht="15" customHeight="1" x14ac:dyDescent="0.45">
      <c r="C206" s="63" t="s">
        <v>45</v>
      </c>
      <c r="D206" s="63"/>
      <c r="E206" s="63"/>
      <c r="F206" s="64"/>
      <c r="G206" s="64"/>
      <c r="H206" s="64"/>
      <c r="I206" s="64"/>
      <c r="J206" s="64"/>
      <c r="K206" s="64"/>
      <c r="L206" s="64"/>
      <c r="M206" s="64"/>
      <c r="N206" s="64"/>
      <c r="P206" s="20"/>
      <c r="Q206" s="20"/>
      <c r="R206" s="5" t="str">
        <f>IF(AND(P205=TRUE,F206=""),"←委託している資源化事業者の名称を入力してください。","")</f>
        <v/>
      </c>
    </row>
    <row r="207" spans="2:18" s="10" customFormat="1" ht="15" customHeight="1" x14ac:dyDescent="0.45">
      <c r="C207" s="63" t="s">
        <v>74</v>
      </c>
      <c r="D207" s="63"/>
      <c r="E207" s="63"/>
      <c r="F207" s="64"/>
      <c r="G207" s="64"/>
      <c r="H207" s="64"/>
      <c r="I207" s="64"/>
      <c r="J207" s="64"/>
      <c r="K207" s="64"/>
      <c r="L207" s="64"/>
      <c r="M207" s="64"/>
      <c r="N207" s="64"/>
      <c r="P207" s="20"/>
      <c r="Q207" s="20"/>
      <c r="R207" s="5" t="str">
        <f>IF(AND(P205=TRUE,F207=""),"←委託している資源化事業者の所在地を入力してください。","")</f>
        <v/>
      </c>
    </row>
    <row r="208" spans="2:18" s="10" customFormat="1" ht="15" customHeight="1" x14ac:dyDescent="0.45">
      <c r="B208" s="14"/>
      <c r="C208" s="62" t="s">
        <v>127</v>
      </c>
      <c r="D208" s="62"/>
      <c r="E208" s="62"/>
      <c r="F208" s="62"/>
      <c r="G208" s="62"/>
      <c r="H208" s="62"/>
      <c r="I208" s="62"/>
      <c r="J208" s="62"/>
      <c r="K208" s="62"/>
      <c r="L208" s="62"/>
      <c r="M208" s="62"/>
      <c r="N208" s="62"/>
      <c r="O208" s="62"/>
      <c r="P208" s="20" t="b">
        <v>0</v>
      </c>
      <c r="Q208" s="20"/>
      <c r="R208" s="5"/>
    </row>
    <row r="209" spans="1:18" s="10" customFormat="1" ht="15" customHeight="1" x14ac:dyDescent="0.45">
      <c r="C209" s="25" t="s">
        <v>80</v>
      </c>
      <c r="D209" s="25"/>
      <c r="E209" s="25"/>
      <c r="F209" s="64"/>
      <c r="G209" s="64"/>
      <c r="H209" s="64"/>
      <c r="I209" s="64"/>
      <c r="J209" s="64"/>
      <c r="K209" s="64"/>
      <c r="L209" s="64"/>
      <c r="M209" s="64"/>
      <c r="N209" s="64"/>
      <c r="P209" s="20"/>
      <c r="Q209" s="20"/>
      <c r="R209" s="5" t="str">
        <f>IF(AND(P208=TRUE,F209=""),"←具体的に入力してください。","")</f>
        <v/>
      </c>
    </row>
    <row r="210" spans="1:18" s="10" customFormat="1" ht="15" customHeight="1" x14ac:dyDescent="0.45">
      <c r="B210" s="14"/>
      <c r="C210" s="62" t="s">
        <v>84</v>
      </c>
      <c r="D210" s="62"/>
      <c r="E210" s="62"/>
      <c r="F210" s="62"/>
      <c r="G210" s="62"/>
      <c r="H210" s="62"/>
      <c r="I210" s="62"/>
      <c r="J210" s="62"/>
      <c r="K210" s="62"/>
      <c r="L210" s="62"/>
      <c r="M210" s="62"/>
      <c r="N210" s="62"/>
      <c r="O210" s="62"/>
      <c r="P210" s="20" t="b">
        <v>0</v>
      </c>
      <c r="Q210" s="20"/>
      <c r="R210" s="5"/>
    </row>
    <row r="211" spans="1:18" s="10" customFormat="1" ht="15" customHeight="1" x14ac:dyDescent="0.45">
      <c r="C211" s="25" t="s">
        <v>80</v>
      </c>
      <c r="D211" s="25"/>
      <c r="E211" s="25"/>
      <c r="F211" s="64"/>
      <c r="G211" s="64"/>
      <c r="H211" s="64"/>
      <c r="I211" s="64"/>
      <c r="J211" s="64"/>
      <c r="K211" s="64"/>
      <c r="L211" s="64"/>
      <c r="M211" s="64"/>
      <c r="N211" s="64"/>
      <c r="P211" s="20"/>
      <c r="Q211" s="20"/>
      <c r="R211" s="5" t="str">
        <f>IF(AND(P210=TRUE,F211=""),"←具体的に入力してください。","")</f>
        <v/>
      </c>
    </row>
    <row r="212" spans="1:18" s="13" customFormat="1" ht="15" customHeight="1" x14ac:dyDescent="0.45">
      <c r="P212" s="21"/>
      <c r="Q212" s="21"/>
      <c r="R212" s="5"/>
    </row>
    <row r="213" spans="1:18" s="10" customFormat="1" ht="15" customHeight="1" x14ac:dyDescent="0.45">
      <c r="A213" s="12" t="s">
        <v>96</v>
      </c>
      <c r="P213" s="20"/>
      <c r="Q213" s="20"/>
      <c r="R213" s="5"/>
    </row>
    <row r="214" spans="1:18" s="10" customFormat="1" ht="15" customHeight="1" x14ac:dyDescent="0.45">
      <c r="B214" s="12" t="s">
        <v>63</v>
      </c>
      <c r="P214" s="20"/>
      <c r="Q214" s="20"/>
      <c r="R214" s="5"/>
    </row>
    <row r="215" spans="1:18" s="10" customFormat="1" ht="15" customHeight="1" x14ac:dyDescent="0.45">
      <c r="B215" s="14"/>
      <c r="C215" s="15" t="s">
        <v>52</v>
      </c>
      <c r="D215" s="14"/>
      <c r="F215" s="15" t="s">
        <v>53</v>
      </c>
      <c r="H215" s="11" t="str">
        <f>IF(Q215=TRUE,"「排出なし」の場合は、（９）へ","")</f>
        <v/>
      </c>
      <c r="P215" s="20" t="b">
        <v>0</v>
      </c>
      <c r="Q215" s="20" t="b">
        <v>0</v>
      </c>
      <c r="R215" s="5" t="str">
        <f>IF(OR(AND(P215="",Q215=""),AND(P215=FALSE,Q215=FALSE),AND(P215=TRUE,Q215=TRUE)),"←「排出あり」「排出なし」のどちらか一方を選択してください。",IF(AND(P215=TRUE,COUNTIF(P217:P228,TRUE)=0),"【排出方法】を選択・入力してください",""))</f>
        <v>←「排出あり」「排出なし」のどちらか一方を選択してください。</v>
      </c>
    </row>
    <row r="216" spans="1:18" s="10" customFormat="1" ht="15" customHeight="1" x14ac:dyDescent="0.45">
      <c r="B216" s="12" t="s">
        <v>62</v>
      </c>
      <c r="P216" s="20"/>
      <c r="Q216" s="20"/>
      <c r="R216" s="5"/>
    </row>
    <row r="217" spans="1:18" s="10" customFormat="1" ht="15" customHeight="1" x14ac:dyDescent="0.45">
      <c r="B217" s="14"/>
      <c r="C217" s="62" t="s">
        <v>44</v>
      </c>
      <c r="D217" s="62"/>
      <c r="E217" s="62"/>
      <c r="F217" s="62"/>
      <c r="G217" s="62"/>
      <c r="H217" s="62"/>
      <c r="I217" s="62"/>
      <c r="J217" s="62"/>
      <c r="K217" s="62"/>
      <c r="L217" s="62"/>
      <c r="M217" s="62"/>
      <c r="N217" s="62"/>
      <c r="O217" s="62"/>
      <c r="P217" s="20" t="b">
        <v>0</v>
      </c>
      <c r="Q217" s="20"/>
      <c r="R217" s="5"/>
    </row>
    <row r="218" spans="1:18" s="10" customFormat="1" ht="15" customHeight="1" x14ac:dyDescent="0.45">
      <c r="C218" s="63" t="s">
        <v>43</v>
      </c>
      <c r="D218" s="63"/>
      <c r="E218" s="63"/>
      <c r="F218" s="64"/>
      <c r="G218" s="64"/>
      <c r="H218" s="64"/>
      <c r="I218" s="64"/>
      <c r="J218" s="64"/>
      <c r="K218" s="64"/>
      <c r="L218" s="64"/>
      <c r="M218" s="64"/>
      <c r="N218" s="64"/>
      <c r="P218" s="20"/>
      <c r="Q218" s="20"/>
      <c r="R218" s="5" t="str">
        <f>IF(AND(P217=TRUE,F218=""),"←委託している収集運搬業者の名称を入力してください。","")</f>
        <v/>
      </c>
    </row>
    <row r="219" spans="1:18" s="10" customFormat="1" ht="15" customHeight="1" x14ac:dyDescent="0.45">
      <c r="C219" s="63" t="s">
        <v>71</v>
      </c>
      <c r="D219" s="63"/>
      <c r="E219" s="63"/>
      <c r="F219" s="64"/>
      <c r="G219" s="64"/>
      <c r="H219" s="64"/>
      <c r="I219" s="64"/>
      <c r="J219" s="64"/>
      <c r="K219" s="64"/>
      <c r="L219" s="64"/>
      <c r="M219" s="64"/>
      <c r="N219" s="64"/>
      <c r="P219" s="20"/>
      <c r="Q219" s="20"/>
      <c r="R219" s="5" t="str">
        <f>IF(AND(P217=TRUE,F219=""),"←委託している収集運搬業者の所在地を入力してください。","")</f>
        <v/>
      </c>
    </row>
    <row r="220" spans="1:18" s="10" customFormat="1" ht="15" customHeight="1" x14ac:dyDescent="0.45">
      <c r="B220" s="14"/>
      <c r="C220" s="62" t="s">
        <v>46</v>
      </c>
      <c r="D220" s="62"/>
      <c r="E220" s="62"/>
      <c r="F220" s="62"/>
      <c r="G220" s="62"/>
      <c r="H220" s="62"/>
      <c r="I220" s="62"/>
      <c r="J220" s="62"/>
      <c r="K220" s="62"/>
      <c r="L220" s="62"/>
      <c r="M220" s="62"/>
      <c r="N220" s="62"/>
      <c r="O220" s="62"/>
      <c r="P220" s="20" t="b">
        <v>0</v>
      </c>
      <c r="Q220" s="20"/>
      <c r="R220" s="5"/>
    </row>
    <row r="221" spans="1:18" s="10" customFormat="1" ht="15" customHeight="1" x14ac:dyDescent="0.45">
      <c r="C221" s="63" t="s">
        <v>45</v>
      </c>
      <c r="D221" s="63"/>
      <c r="E221" s="63"/>
      <c r="F221" s="64"/>
      <c r="G221" s="64"/>
      <c r="H221" s="64"/>
      <c r="I221" s="64"/>
      <c r="J221" s="64"/>
      <c r="K221" s="64"/>
      <c r="L221" s="64"/>
      <c r="M221" s="64"/>
      <c r="N221" s="64"/>
      <c r="P221" s="20"/>
      <c r="Q221" s="20"/>
      <c r="R221" s="5" t="str">
        <f>IF(AND(P220=TRUE,F221=""),"←委託している資源化事業者の名称を入力してください。","")</f>
        <v/>
      </c>
    </row>
    <row r="222" spans="1:18" s="10" customFormat="1" ht="15" customHeight="1" x14ac:dyDescent="0.45">
      <c r="C222" s="63" t="s">
        <v>74</v>
      </c>
      <c r="D222" s="63"/>
      <c r="E222" s="63"/>
      <c r="F222" s="64"/>
      <c r="G222" s="64"/>
      <c r="H222" s="64"/>
      <c r="I222" s="64"/>
      <c r="J222" s="64"/>
      <c r="K222" s="64"/>
      <c r="L222" s="64"/>
      <c r="M222" s="64"/>
      <c r="N222" s="64"/>
      <c r="P222" s="20"/>
      <c r="Q222" s="20"/>
      <c r="R222" s="5" t="str">
        <f>IF(AND(P220=TRUE,F222=""),"←委託している資源化事業者の所在地を入力してください。","")</f>
        <v/>
      </c>
    </row>
    <row r="223" spans="1:18" s="10" customFormat="1" ht="15" customHeight="1" x14ac:dyDescent="0.45">
      <c r="B223" s="14"/>
      <c r="C223" s="62" t="s">
        <v>47</v>
      </c>
      <c r="D223" s="62"/>
      <c r="E223" s="62"/>
      <c r="F223" s="62"/>
      <c r="G223" s="62"/>
      <c r="H223" s="62"/>
      <c r="I223" s="62"/>
      <c r="J223" s="62"/>
      <c r="K223" s="62"/>
      <c r="L223" s="62"/>
      <c r="M223" s="62"/>
      <c r="N223" s="62"/>
      <c r="O223" s="62"/>
      <c r="P223" s="20" t="b">
        <v>0</v>
      </c>
      <c r="Q223" s="20"/>
      <c r="R223" s="5"/>
    </row>
    <row r="224" spans="1:18" s="10" customFormat="1" ht="15" customHeight="1" x14ac:dyDescent="0.45">
      <c r="C224" s="63" t="s">
        <v>45</v>
      </c>
      <c r="D224" s="63"/>
      <c r="E224" s="63"/>
      <c r="F224" s="64"/>
      <c r="G224" s="64"/>
      <c r="H224" s="64"/>
      <c r="I224" s="64"/>
      <c r="J224" s="64"/>
      <c r="K224" s="64"/>
      <c r="L224" s="64"/>
      <c r="M224" s="64"/>
      <c r="N224" s="64"/>
      <c r="P224" s="20"/>
      <c r="Q224" s="20"/>
      <c r="R224" s="5" t="str">
        <f>IF(AND(P223=TRUE,F224=""),"←委託している資源化事業者の名称を入力してください。","")</f>
        <v/>
      </c>
    </row>
    <row r="225" spans="1:18" s="10" customFormat="1" ht="15" customHeight="1" x14ac:dyDescent="0.45">
      <c r="C225" s="63" t="s">
        <v>74</v>
      </c>
      <c r="D225" s="63"/>
      <c r="E225" s="63"/>
      <c r="F225" s="64"/>
      <c r="G225" s="64"/>
      <c r="H225" s="64"/>
      <c r="I225" s="64"/>
      <c r="J225" s="64"/>
      <c r="K225" s="64"/>
      <c r="L225" s="64"/>
      <c r="M225" s="64"/>
      <c r="N225" s="64"/>
      <c r="P225" s="20"/>
      <c r="Q225" s="20"/>
      <c r="R225" s="5" t="str">
        <f>IF(AND(P223=TRUE,F225=""),"←委託している資源化事業者の所在地を入力してください。","")</f>
        <v/>
      </c>
    </row>
    <row r="226" spans="1:18" s="10" customFormat="1" ht="15" customHeight="1" x14ac:dyDescent="0.45">
      <c r="B226" s="14"/>
      <c r="C226" s="62" t="s">
        <v>127</v>
      </c>
      <c r="D226" s="62"/>
      <c r="E226" s="62"/>
      <c r="F226" s="62"/>
      <c r="G226" s="62"/>
      <c r="H226" s="62"/>
      <c r="I226" s="62"/>
      <c r="J226" s="62"/>
      <c r="K226" s="62"/>
      <c r="L226" s="62"/>
      <c r="M226" s="62"/>
      <c r="N226" s="62"/>
      <c r="O226" s="62"/>
      <c r="P226" s="20" t="b">
        <v>0</v>
      </c>
      <c r="Q226" s="20"/>
      <c r="R226" s="5"/>
    </row>
    <row r="227" spans="1:18" s="10" customFormat="1" ht="15" customHeight="1" x14ac:dyDescent="0.45">
      <c r="C227" s="25" t="s">
        <v>80</v>
      </c>
      <c r="D227" s="25"/>
      <c r="E227" s="25"/>
      <c r="F227" s="64"/>
      <c r="G227" s="64"/>
      <c r="H227" s="64"/>
      <c r="I227" s="64"/>
      <c r="J227" s="64"/>
      <c r="K227" s="64"/>
      <c r="L227" s="64"/>
      <c r="M227" s="64"/>
      <c r="N227" s="64"/>
      <c r="P227" s="20"/>
      <c r="Q227" s="20"/>
      <c r="R227" s="5" t="str">
        <f>IF(AND(P226=TRUE,F227=""),"←具体的に入力してください。","")</f>
        <v/>
      </c>
    </row>
    <row r="228" spans="1:18" s="10" customFormat="1" ht="15" customHeight="1" x14ac:dyDescent="0.45">
      <c r="B228" s="14"/>
      <c r="C228" s="62" t="s">
        <v>133</v>
      </c>
      <c r="D228" s="62"/>
      <c r="E228" s="62"/>
      <c r="F228" s="62"/>
      <c r="G228" s="62"/>
      <c r="H228" s="62"/>
      <c r="I228" s="62"/>
      <c r="J228" s="62"/>
      <c r="K228" s="62"/>
      <c r="L228" s="62"/>
      <c r="M228" s="62"/>
      <c r="N228" s="62"/>
      <c r="O228" s="62"/>
      <c r="P228" s="20" t="b">
        <v>0</v>
      </c>
      <c r="Q228" s="20"/>
      <c r="R228" s="5"/>
    </row>
    <row r="229" spans="1:18" s="10" customFormat="1" ht="15" customHeight="1" x14ac:dyDescent="0.45">
      <c r="C229" s="25" t="s">
        <v>134</v>
      </c>
      <c r="D229" s="25"/>
      <c r="E229" s="25"/>
      <c r="F229" s="64"/>
      <c r="G229" s="64"/>
      <c r="H229" s="64"/>
      <c r="I229" s="64"/>
      <c r="J229" s="64"/>
      <c r="K229" s="64"/>
      <c r="L229" s="64"/>
      <c r="M229" s="64"/>
      <c r="N229" s="64"/>
      <c r="P229" s="20"/>
      <c r="Q229" s="20"/>
      <c r="R229" s="5" t="str">
        <f>IF(AND(P228=TRUE,F229=""),"←具体的に入力してください。","")</f>
        <v/>
      </c>
    </row>
    <row r="230" spans="1:18" s="13" customFormat="1" ht="15" customHeight="1" x14ac:dyDescent="0.45">
      <c r="P230" s="21"/>
      <c r="Q230" s="21"/>
      <c r="R230" s="5"/>
    </row>
    <row r="231" spans="1:18" s="10" customFormat="1" ht="15" customHeight="1" x14ac:dyDescent="0.45">
      <c r="A231" s="12" t="s">
        <v>95</v>
      </c>
      <c r="P231" s="20"/>
      <c r="Q231" s="20"/>
      <c r="R231" s="5"/>
    </row>
    <row r="232" spans="1:18" s="10" customFormat="1" ht="15" customHeight="1" x14ac:dyDescent="0.45">
      <c r="B232" s="12" t="s">
        <v>63</v>
      </c>
      <c r="P232" s="20"/>
      <c r="Q232" s="20"/>
      <c r="R232" s="5"/>
    </row>
    <row r="233" spans="1:18" s="10" customFormat="1" ht="15" customHeight="1" x14ac:dyDescent="0.45">
      <c r="B233" s="14"/>
      <c r="C233" s="15" t="s">
        <v>52</v>
      </c>
      <c r="D233" s="14"/>
      <c r="F233" s="15" t="s">
        <v>53</v>
      </c>
      <c r="H233" s="11"/>
      <c r="P233" s="20" t="b">
        <v>0</v>
      </c>
      <c r="Q233" s="20" t="b">
        <v>0</v>
      </c>
      <c r="R233" s="5" t="str">
        <f>IF(OR(AND(P233="",Q233=""),AND(P233=FALSE,Q233=FALSE),AND(P233=TRUE,Q233=TRUE)),"←「排出あり」「排出なし」のどちらか一方を選択してください。",IF(AND(P233=TRUE,COUNTIF(P235:P246,TRUE)=0),"【排出方法】を選択・入力してください",""))</f>
        <v>←「排出あり」「排出なし」のどちらか一方を選択してください。</v>
      </c>
    </row>
    <row r="234" spans="1:18" s="10" customFormat="1" ht="15" customHeight="1" x14ac:dyDescent="0.45">
      <c r="B234" s="12" t="s">
        <v>62</v>
      </c>
      <c r="P234" s="20"/>
      <c r="Q234" s="20"/>
      <c r="R234" s="5"/>
    </row>
    <row r="235" spans="1:18" s="10" customFormat="1" ht="15" customHeight="1" x14ac:dyDescent="0.45">
      <c r="B235" s="14"/>
      <c r="C235" s="62" t="s">
        <v>44</v>
      </c>
      <c r="D235" s="62"/>
      <c r="E235" s="62"/>
      <c r="F235" s="62"/>
      <c r="G235" s="62"/>
      <c r="H235" s="62"/>
      <c r="I235" s="62"/>
      <c r="J235" s="62"/>
      <c r="K235" s="62"/>
      <c r="L235" s="62"/>
      <c r="M235" s="62"/>
      <c r="N235" s="62"/>
      <c r="O235" s="62"/>
      <c r="P235" s="20" t="b">
        <v>0</v>
      </c>
      <c r="Q235" s="20"/>
      <c r="R235" s="5"/>
    </row>
    <row r="236" spans="1:18" s="10" customFormat="1" ht="15" customHeight="1" x14ac:dyDescent="0.45">
      <c r="C236" s="63" t="s">
        <v>43</v>
      </c>
      <c r="D236" s="63"/>
      <c r="E236" s="63"/>
      <c r="F236" s="64"/>
      <c r="G236" s="64"/>
      <c r="H236" s="64"/>
      <c r="I236" s="64"/>
      <c r="J236" s="64"/>
      <c r="K236" s="64"/>
      <c r="L236" s="64"/>
      <c r="M236" s="64"/>
      <c r="N236" s="64"/>
      <c r="P236" s="20"/>
      <c r="Q236" s="20"/>
      <c r="R236" s="5" t="str">
        <f>IF(AND(P235=TRUE,F236=""),"←委託している収集運搬業者の名称を入力してください。","")</f>
        <v/>
      </c>
    </row>
    <row r="237" spans="1:18" s="10" customFormat="1" ht="15" customHeight="1" x14ac:dyDescent="0.45">
      <c r="C237" s="63" t="s">
        <v>71</v>
      </c>
      <c r="D237" s="63"/>
      <c r="E237" s="63"/>
      <c r="F237" s="64"/>
      <c r="G237" s="64"/>
      <c r="H237" s="64"/>
      <c r="I237" s="64"/>
      <c r="J237" s="64"/>
      <c r="K237" s="64"/>
      <c r="L237" s="64"/>
      <c r="M237" s="64"/>
      <c r="N237" s="64"/>
      <c r="P237" s="20"/>
      <c r="Q237" s="20"/>
      <c r="R237" s="5" t="str">
        <f>IF(AND(P235=TRUE,F237=""),"←委託している収集運搬業者の所在地を入力してください。","")</f>
        <v/>
      </c>
    </row>
    <row r="238" spans="1:18" s="10" customFormat="1" ht="15" customHeight="1" x14ac:dyDescent="0.45">
      <c r="B238" s="14"/>
      <c r="C238" s="62" t="s">
        <v>46</v>
      </c>
      <c r="D238" s="62"/>
      <c r="E238" s="62"/>
      <c r="F238" s="62"/>
      <c r="G238" s="62"/>
      <c r="H238" s="62"/>
      <c r="I238" s="62"/>
      <c r="J238" s="62"/>
      <c r="K238" s="62"/>
      <c r="L238" s="62"/>
      <c r="M238" s="62"/>
      <c r="N238" s="62"/>
      <c r="O238" s="62"/>
      <c r="P238" s="20" t="b">
        <v>0</v>
      </c>
      <c r="Q238" s="20"/>
      <c r="R238" s="5"/>
    </row>
    <row r="239" spans="1:18" s="10" customFormat="1" ht="15" customHeight="1" x14ac:dyDescent="0.45">
      <c r="C239" s="63" t="s">
        <v>45</v>
      </c>
      <c r="D239" s="63"/>
      <c r="E239" s="63"/>
      <c r="F239" s="64"/>
      <c r="G239" s="64"/>
      <c r="H239" s="64"/>
      <c r="I239" s="64"/>
      <c r="J239" s="64"/>
      <c r="K239" s="64"/>
      <c r="L239" s="64"/>
      <c r="M239" s="64"/>
      <c r="N239" s="64"/>
      <c r="P239" s="20"/>
      <c r="Q239" s="20"/>
      <c r="R239" s="5" t="str">
        <f>IF(AND(P238=TRUE,F239=""),"←委託している資源化事業者の名称を入力してください。","")</f>
        <v/>
      </c>
    </row>
    <row r="240" spans="1:18" s="10" customFormat="1" ht="15" customHeight="1" x14ac:dyDescent="0.45">
      <c r="C240" s="63" t="s">
        <v>74</v>
      </c>
      <c r="D240" s="63"/>
      <c r="E240" s="63"/>
      <c r="F240" s="64"/>
      <c r="G240" s="64"/>
      <c r="H240" s="64"/>
      <c r="I240" s="64"/>
      <c r="J240" s="64"/>
      <c r="K240" s="64"/>
      <c r="L240" s="64"/>
      <c r="M240" s="64"/>
      <c r="N240" s="64"/>
      <c r="P240" s="20"/>
      <c r="Q240" s="20"/>
      <c r="R240" s="5" t="str">
        <f>IF(AND(P238=TRUE,F240=""),"←委託している資源化事業者の所在地を入力してください。","")</f>
        <v/>
      </c>
    </row>
    <row r="241" spans="1:18" s="10" customFormat="1" ht="15" customHeight="1" x14ac:dyDescent="0.45">
      <c r="B241" s="14"/>
      <c r="C241" s="62" t="s">
        <v>47</v>
      </c>
      <c r="D241" s="62"/>
      <c r="E241" s="62"/>
      <c r="F241" s="62"/>
      <c r="G241" s="62"/>
      <c r="H241" s="62"/>
      <c r="I241" s="62"/>
      <c r="J241" s="62"/>
      <c r="K241" s="62"/>
      <c r="L241" s="62"/>
      <c r="M241" s="62"/>
      <c r="N241" s="62"/>
      <c r="O241" s="62"/>
      <c r="P241" s="20" t="b">
        <v>0</v>
      </c>
      <c r="Q241" s="20"/>
      <c r="R241" s="5"/>
    </row>
    <row r="242" spans="1:18" s="10" customFormat="1" ht="15" customHeight="1" x14ac:dyDescent="0.45">
      <c r="C242" s="63" t="s">
        <v>45</v>
      </c>
      <c r="D242" s="63"/>
      <c r="E242" s="63"/>
      <c r="F242" s="64"/>
      <c r="G242" s="64"/>
      <c r="H242" s="64"/>
      <c r="I242" s="64"/>
      <c r="J242" s="64"/>
      <c r="K242" s="64"/>
      <c r="L242" s="64"/>
      <c r="M242" s="64"/>
      <c r="N242" s="64"/>
      <c r="P242" s="20"/>
      <c r="Q242" s="20"/>
      <c r="R242" s="5" t="str">
        <f>IF(AND(P241=TRUE,F242=""),"←委託している資源化事業者の名称を入力してください。","")</f>
        <v/>
      </c>
    </row>
    <row r="243" spans="1:18" s="10" customFormat="1" ht="15" customHeight="1" x14ac:dyDescent="0.45">
      <c r="C243" s="63" t="s">
        <v>74</v>
      </c>
      <c r="D243" s="63"/>
      <c r="E243" s="63"/>
      <c r="F243" s="64"/>
      <c r="G243" s="64"/>
      <c r="H243" s="64"/>
      <c r="I243" s="64"/>
      <c r="J243" s="64"/>
      <c r="K243" s="64"/>
      <c r="L243" s="64"/>
      <c r="M243" s="64"/>
      <c r="N243" s="64"/>
      <c r="P243" s="20"/>
      <c r="Q243" s="20"/>
      <c r="R243" s="5" t="str">
        <f>IF(AND(P241=TRUE,F243=""),"←委託している資源化事業者の所在地を入力してください。","")</f>
        <v/>
      </c>
    </row>
    <row r="244" spans="1:18" s="10" customFormat="1" ht="15" customHeight="1" x14ac:dyDescent="0.45">
      <c r="B244" s="14"/>
      <c r="C244" s="62" t="s">
        <v>127</v>
      </c>
      <c r="D244" s="62"/>
      <c r="E244" s="62"/>
      <c r="F244" s="62"/>
      <c r="G244" s="62"/>
      <c r="H244" s="62"/>
      <c r="I244" s="62"/>
      <c r="J244" s="62"/>
      <c r="K244" s="62"/>
      <c r="L244" s="62"/>
      <c r="M244" s="62"/>
      <c r="N244" s="62"/>
      <c r="O244" s="62"/>
      <c r="P244" s="20" t="b">
        <v>0</v>
      </c>
      <c r="Q244" s="20"/>
      <c r="R244" s="5"/>
    </row>
    <row r="245" spans="1:18" s="10" customFormat="1" ht="15" customHeight="1" x14ac:dyDescent="0.45">
      <c r="C245" s="25" t="s">
        <v>80</v>
      </c>
      <c r="D245" s="25"/>
      <c r="E245" s="25"/>
      <c r="F245" s="64"/>
      <c r="G245" s="64"/>
      <c r="H245" s="64"/>
      <c r="I245" s="64"/>
      <c r="J245" s="64"/>
      <c r="K245" s="64"/>
      <c r="L245" s="64"/>
      <c r="M245" s="64"/>
      <c r="N245" s="64"/>
      <c r="P245" s="20"/>
      <c r="Q245" s="20"/>
      <c r="R245" s="5" t="str">
        <f>IF(AND(P244=TRUE,F245=""),"←具体的に入力してください。","")</f>
        <v/>
      </c>
    </row>
    <row r="246" spans="1:18" s="10" customFormat="1" ht="15" customHeight="1" x14ac:dyDescent="0.45">
      <c r="B246" s="14"/>
      <c r="C246" s="62" t="s">
        <v>133</v>
      </c>
      <c r="D246" s="62"/>
      <c r="E246" s="62"/>
      <c r="F246" s="62"/>
      <c r="G246" s="62"/>
      <c r="H246" s="62"/>
      <c r="I246" s="62"/>
      <c r="J246" s="62"/>
      <c r="K246" s="62"/>
      <c r="L246" s="62"/>
      <c r="M246" s="62"/>
      <c r="N246" s="62"/>
      <c r="O246" s="62"/>
      <c r="P246" s="20" t="b">
        <v>0</v>
      </c>
      <c r="Q246" s="20"/>
      <c r="R246" s="5"/>
    </row>
    <row r="247" spans="1:18" s="10" customFormat="1" ht="15" customHeight="1" x14ac:dyDescent="0.45">
      <c r="C247" s="25" t="s">
        <v>134</v>
      </c>
      <c r="D247" s="25"/>
      <c r="E247" s="25"/>
      <c r="F247" s="64"/>
      <c r="G247" s="64"/>
      <c r="H247" s="64"/>
      <c r="I247" s="64"/>
      <c r="J247" s="64"/>
      <c r="K247" s="64"/>
      <c r="L247" s="64"/>
      <c r="M247" s="64"/>
      <c r="N247" s="64"/>
      <c r="P247" s="20"/>
      <c r="Q247" s="20"/>
      <c r="R247" s="5" t="str">
        <f>IF(AND(P246=TRUE,F247=""),"←具体的に入力してください。","")</f>
        <v/>
      </c>
    </row>
    <row r="248" spans="1:18" ht="15" customHeight="1" x14ac:dyDescent="0.45">
      <c r="P248" s="20"/>
      <c r="Q248" s="20"/>
    </row>
    <row r="249" spans="1:18" ht="15" customHeight="1" x14ac:dyDescent="0.45">
      <c r="A249" s="8" t="s">
        <v>85</v>
      </c>
      <c r="P249" s="20"/>
      <c r="Q249" s="20"/>
    </row>
    <row r="250" spans="1:18" ht="15" customHeight="1" x14ac:dyDescent="0.45">
      <c r="A250" s="8"/>
      <c r="B250" s="67" t="s">
        <v>131</v>
      </c>
      <c r="C250" s="67"/>
      <c r="D250" s="67"/>
      <c r="E250" s="67"/>
      <c r="F250" s="67"/>
      <c r="G250" s="67"/>
      <c r="H250" s="67"/>
      <c r="I250" s="67"/>
      <c r="J250" s="67"/>
      <c r="K250" s="67"/>
      <c r="L250" s="67"/>
      <c r="M250" s="67"/>
      <c r="N250" s="67"/>
      <c r="P250" s="20"/>
      <c r="Q250" s="20"/>
    </row>
    <row r="251" spans="1:18" ht="15" customHeight="1" x14ac:dyDescent="0.45">
      <c r="B251" s="67" t="s">
        <v>132</v>
      </c>
      <c r="C251" s="67"/>
      <c r="D251" s="67"/>
      <c r="E251" s="67"/>
      <c r="F251" s="67"/>
      <c r="G251" s="67"/>
      <c r="H251" s="67"/>
      <c r="I251" s="67"/>
      <c r="J251" s="67"/>
      <c r="K251" s="67"/>
      <c r="L251" s="67"/>
      <c r="M251" s="67"/>
      <c r="N251" s="67"/>
      <c r="P251" s="20"/>
      <c r="Q251" s="20"/>
    </row>
    <row r="252" spans="1:18" ht="15" customHeight="1" x14ac:dyDescent="0.45">
      <c r="B252" s="67" t="s">
        <v>135</v>
      </c>
      <c r="C252" s="67"/>
      <c r="D252" s="67"/>
      <c r="E252" s="67"/>
      <c r="F252" s="67"/>
      <c r="G252" s="67"/>
      <c r="H252" s="67"/>
      <c r="I252" s="67"/>
      <c r="J252" s="67"/>
      <c r="K252" s="67"/>
      <c r="L252" s="67"/>
      <c r="M252" s="67"/>
      <c r="N252" s="67"/>
      <c r="P252" s="20"/>
      <c r="Q252" s="20"/>
    </row>
    <row r="253" spans="1:18" ht="15" customHeight="1" x14ac:dyDescent="0.45">
      <c r="N253" s="16" t="s">
        <v>81</v>
      </c>
      <c r="P253" s="20"/>
      <c r="Q253" s="20"/>
    </row>
    <row r="254" spans="1:18" ht="15" customHeight="1" x14ac:dyDescent="0.45">
      <c r="B254" s="45"/>
      <c r="C254" s="46"/>
      <c r="D254" s="47"/>
      <c r="E254" s="41" t="s">
        <v>10</v>
      </c>
      <c r="F254" s="41"/>
      <c r="G254" s="41" t="s">
        <v>12</v>
      </c>
      <c r="H254" s="41"/>
      <c r="I254" s="41" t="s">
        <v>129</v>
      </c>
      <c r="J254" s="41"/>
      <c r="K254" s="41" t="s">
        <v>15</v>
      </c>
      <c r="L254" s="41"/>
      <c r="M254" s="36" t="s">
        <v>125</v>
      </c>
      <c r="N254" s="37"/>
      <c r="P254" s="20"/>
      <c r="Q254" s="20"/>
    </row>
    <row r="255" spans="1:18" ht="15" customHeight="1" x14ac:dyDescent="0.45">
      <c r="B255" s="48"/>
      <c r="C255" s="49"/>
      <c r="D255" s="50"/>
      <c r="E255" s="40" t="s">
        <v>11</v>
      </c>
      <c r="F255" s="40"/>
      <c r="G255" s="40"/>
      <c r="H255" s="40"/>
      <c r="I255" s="40" t="s">
        <v>14</v>
      </c>
      <c r="J255" s="40"/>
      <c r="K255" s="40" t="s">
        <v>64</v>
      </c>
      <c r="L255" s="40"/>
      <c r="M255" s="38"/>
      <c r="N255" s="39"/>
      <c r="P255" s="20"/>
      <c r="Q255" s="20"/>
      <c r="R255" s="5" t="str">
        <f>IF(COUNTIF(E256:N264,"kg")&gt;0,"←未入力の欄があります。該当がない欄は0を入力してください。「排出総量」と、A～Dの合計が不一致です","")</f>
        <v/>
      </c>
    </row>
    <row r="256" spans="1:18" ht="15" customHeight="1" x14ac:dyDescent="0.45">
      <c r="B256" s="35" t="s">
        <v>16</v>
      </c>
      <c r="C256" s="35"/>
      <c r="D256" s="35"/>
      <c r="E256" s="42"/>
      <c r="F256" s="43"/>
      <c r="G256" s="42"/>
      <c r="H256" s="43"/>
      <c r="I256" s="42"/>
      <c r="J256" s="43"/>
      <c r="K256" s="42"/>
      <c r="L256" s="43"/>
      <c r="M256" s="42"/>
      <c r="N256" s="43"/>
      <c r="P256" s="20"/>
      <c r="Q256" s="20"/>
      <c r="R256" s="5" t="str">
        <f>IF(E256&lt;&gt;SUM(G256:N256),"←「排出総量」と、A～Dの合計が不一致です。","")</f>
        <v/>
      </c>
    </row>
    <row r="257" spans="1:18" ht="15" customHeight="1" x14ac:dyDescent="0.45">
      <c r="B257" s="35" t="s">
        <v>17</v>
      </c>
      <c r="C257" s="35"/>
      <c r="D257" s="35"/>
      <c r="E257" s="42"/>
      <c r="F257" s="43"/>
      <c r="G257" s="42"/>
      <c r="H257" s="43"/>
      <c r="I257" s="42"/>
      <c r="J257" s="43"/>
      <c r="K257" s="42"/>
      <c r="L257" s="43"/>
      <c r="M257" s="42"/>
      <c r="N257" s="43"/>
      <c r="P257" s="20"/>
      <c r="Q257" s="20"/>
      <c r="R257" s="5" t="str">
        <f t="shared" ref="R257:R264" si="2">IF(E257&lt;&gt;SUM(G257:N257),"←「排出総量」と、A～Dの合計が不一致です。","")</f>
        <v/>
      </c>
    </row>
    <row r="258" spans="1:18" ht="15" customHeight="1" x14ac:dyDescent="0.45">
      <c r="B258" s="35" t="s">
        <v>18</v>
      </c>
      <c r="C258" s="35"/>
      <c r="D258" s="35"/>
      <c r="E258" s="42"/>
      <c r="F258" s="43"/>
      <c r="G258" s="42"/>
      <c r="H258" s="43"/>
      <c r="I258" s="42"/>
      <c r="J258" s="43"/>
      <c r="K258" s="42"/>
      <c r="L258" s="43"/>
      <c r="M258" s="42"/>
      <c r="N258" s="43"/>
      <c r="P258" s="20"/>
      <c r="Q258" s="20"/>
      <c r="R258" s="5" t="str">
        <f t="shared" si="2"/>
        <v/>
      </c>
    </row>
    <row r="259" spans="1:18" ht="15" customHeight="1" x14ac:dyDescent="0.45">
      <c r="B259" s="35" t="s">
        <v>19</v>
      </c>
      <c r="C259" s="35"/>
      <c r="D259" s="35"/>
      <c r="E259" s="42"/>
      <c r="F259" s="43"/>
      <c r="G259" s="42"/>
      <c r="H259" s="43"/>
      <c r="I259" s="42"/>
      <c r="J259" s="43"/>
      <c r="K259" s="42"/>
      <c r="L259" s="43"/>
      <c r="M259" s="42"/>
      <c r="N259" s="43"/>
      <c r="P259" s="20"/>
      <c r="Q259" s="20"/>
      <c r="R259" s="5" t="str">
        <f t="shared" si="2"/>
        <v/>
      </c>
    </row>
    <row r="260" spans="1:18" ht="15" customHeight="1" x14ac:dyDescent="0.45">
      <c r="B260" s="35" t="s">
        <v>20</v>
      </c>
      <c r="C260" s="35"/>
      <c r="D260" s="35"/>
      <c r="E260" s="42"/>
      <c r="F260" s="43"/>
      <c r="G260" s="42"/>
      <c r="H260" s="43"/>
      <c r="I260" s="42"/>
      <c r="J260" s="43"/>
      <c r="K260" s="42"/>
      <c r="L260" s="43"/>
      <c r="M260" s="42"/>
      <c r="N260" s="43"/>
      <c r="P260" s="20"/>
      <c r="Q260" s="20"/>
      <c r="R260" s="5" t="str">
        <f t="shared" si="2"/>
        <v/>
      </c>
    </row>
    <row r="261" spans="1:18" ht="15" customHeight="1" x14ac:dyDescent="0.45">
      <c r="B261" s="35" t="s">
        <v>21</v>
      </c>
      <c r="C261" s="35"/>
      <c r="D261" s="35"/>
      <c r="E261" s="42"/>
      <c r="F261" s="43"/>
      <c r="G261" s="42"/>
      <c r="H261" s="43"/>
      <c r="I261" s="42"/>
      <c r="J261" s="43"/>
      <c r="K261" s="42"/>
      <c r="L261" s="43"/>
      <c r="M261" s="42"/>
      <c r="N261" s="43"/>
      <c r="P261" s="20"/>
      <c r="Q261" s="20"/>
      <c r="R261" s="5" t="str">
        <f t="shared" si="2"/>
        <v/>
      </c>
    </row>
    <row r="262" spans="1:18" ht="15" customHeight="1" x14ac:dyDescent="0.45">
      <c r="B262" s="35" t="s">
        <v>22</v>
      </c>
      <c r="C262" s="35"/>
      <c r="D262" s="35"/>
      <c r="E262" s="42"/>
      <c r="F262" s="43"/>
      <c r="G262" s="42"/>
      <c r="H262" s="43"/>
      <c r="I262" s="42"/>
      <c r="J262" s="43"/>
      <c r="K262" s="42"/>
      <c r="L262" s="43"/>
      <c r="M262" s="42"/>
      <c r="N262" s="43"/>
      <c r="P262" s="20"/>
      <c r="Q262" s="20"/>
      <c r="R262" s="5" t="str">
        <f t="shared" si="2"/>
        <v/>
      </c>
    </row>
    <row r="263" spans="1:18" ht="15" customHeight="1" x14ac:dyDescent="0.45">
      <c r="B263" s="35" t="s">
        <v>130</v>
      </c>
      <c r="C263" s="35"/>
      <c r="D263" s="35"/>
      <c r="E263" s="42"/>
      <c r="F263" s="43"/>
      <c r="G263" s="42"/>
      <c r="H263" s="43"/>
      <c r="I263" s="60" t="s">
        <v>136</v>
      </c>
      <c r="J263" s="61"/>
      <c r="K263" s="60" t="s">
        <v>136</v>
      </c>
      <c r="L263" s="61"/>
      <c r="M263" s="42"/>
      <c r="N263" s="43"/>
      <c r="P263" s="20"/>
      <c r="Q263" s="20"/>
      <c r="R263" s="5" t="str">
        <f t="shared" si="2"/>
        <v/>
      </c>
    </row>
    <row r="264" spans="1:18" ht="15" customHeight="1" x14ac:dyDescent="0.45">
      <c r="B264" s="35" t="s">
        <v>24</v>
      </c>
      <c r="C264" s="35"/>
      <c r="D264" s="35"/>
      <c r="E264" s="42"/>
      <c r="F264" s="43"/>
      <c r="G264" s="42"/>
      <c r="H264" s="43"/>
      <c r="I264" s="60" t="s">
        <v>136</v>
      </c>
      <c r="J264" s="61"/>
      <c r="K264" s="60" t="s">
        <v>136</v>
      </c>
      <c r="L264" s="61"/>
      <c r="M264" s="42"/>
      <c r="N264" s="43"/>
      <c r="P264" s="20"/>
      <c r="Q264" s="20"/>
      <c r="R264" s="5" t="str">
        <f t="shared" si="2"/>
        <v/>
      </c>
    </row>
    <row r="265" spans="1:18" ht="15" customHeight="1" x14ac:dyDescent="0.45">
      <c r="N265" s="23" t="s">
        <v>137</v>
      </c>
      <c r="P265" s="20"/>
      <c r="Q265" s="20"/>
    </row>
    <row r="266" spans="1:18" ht="15" customHeight="1" x14ac:dyDescent="0.45">
      <c r="N266" s="22"/>
      <c r="P266" s="20"/>
      <c r="Q266" s="20"/>
    </row>
    <row r="267" spans="1:18" ht="15" customHeight="1" x14ac:dyDescent="0.45">
      <c r="A267" s="8" t="s">
        <v>86</v>
      </c>
      <c r="P267" s="20"/>
      <c r="Q267" s="20"/>
    </row>
    <row r="268" spans="1:18" ht="15" customHeight="1" x14ac:dyDescent="0.45">
      <c r="B268" s="51"/>
      <c r="C268" s="52"/>
      <c r="D268" s="52"/>
      <c r="E268" s="52"/>
      <c r="F268" s="52"/>
      <c r="G268" s="52"/>
      <c r="H268" s="52"/>
      <c r="I268" s="52"/>
      <c r="J268" s="52"/>
      <c r="K268" s="52"/>
      <c r="L268" s="52"/>
      <c r="M268" s="52"/>
      <c r="N268" s="53"/>
      <c r="P268" s="20"/>
      <c r="Q268" s="20"/>
      <c r="R268" s="5" t="str">
        <f>IF(B268="","←入力してください","")</f>
        <v>←入力してください</v>
      </c>
    </row>
    <row r="269" spans="1:18" ht="15" customHeight="1" x14ac:dyDescent="0.45">
      <c r="B269" s="54"/>
      <c r="C269" s="55"/>
      <c r="D269" s="55"/>
      <c r="E269" s="55"/>
      <c r="F269" s="55"/>
      <c r="G269" s="55"/>
      <c r="H269" s="55"/>
      <c r="I269" s="55"/>
      <c r="J269" s="55"/>
      <c r="K269" s="55"/>
      <c r="L269" s="55"/>
      <c r="M269" s="55"/>
      <c r="N269" s="56"/>
      <c r="P269" s="20"/>
      <c r="Q269" s="20"/>
    </row>
    <row r="270" spans="1:18" ht="15" customHeight="1" x14ac:dyDescent="0.45">
      <c r="B270" s="54"/>
      <c r="C270" s="55"/>
      <c r="D270" s="55"/>
      <c r="E270" s="55"/>
      <c r="F270" s="55"/>
      <c r="G270" s="55"/>
      <c r="H270" s="55"/>
      <c r="I270" s="55"/>
      <c r="J270" s="55"/>
      <c r="K270" s="55"/>
      <c r="L270" s="55"/>
      <c r="M270" s="55"/>
      <c r="N270" s="56"/>
      <c r="P270" s="20"/>
      <c r="Q270" s="20"/>
    </row>
    <row r="271" spans="1:18" ht="15" customHeight="1" x14ac:dyDescent="0.45">
      <c r="B271" s="57"/>
      <c r="C271" s="58"/>
      <c r="D271" s="58"/>
      <c r="E271" s="58"/>
      <c r="F271" s="58"/>
      <c r="G271" s="58"/>
      <c r="H271" s="58"/>
      <c r="I271" s="58"/>
      <c r="J271" s="58"/>
      <c r="K271" s="58"/>
      <c r="L271" s="58"/>
      <c r="M271" s="58"/>
      <c r="N271" s="59"/>
      <c r="P271" s="20"/>
      <c r="Q271" s="20"/>
    </row>
    <row r="272" spans="1:18" ht="15" customHeight="1" x14ac:dyDescent="0.45">
      <c r="P272" s="20"/>
      <c r="Q272" s="20"/>
    </row>
    <row r="273" spans="1:18" ht="15" customHeight="1" x14ac:dyDescent="0.45">
      <c r="A273" s="8" t="s">
        <v>87</v>
      </c>
      <c r="P273" s="20"/>
      <c r="Q273" s="20"/>
    </row>
    <row r="274" spans="1:18" ht="15" customHeight="1" x14ac:dyDescent="0.45">
      <c r="B274" s="51"/>
      <c r="C274" s="52"/>
      <c r="D274" s="52"/>
      <c r="E274" s="52"/>
      <c r="F274" s="52"/>
      <c r="G274" s="52"/>
      <c r="H274" s="52"/>
      <c r="I274" s="52"/>
      <c r="J274" s="52"/>
      <c r="K274" s="52"/>
      <c r="L274" s="52"/>
      <c r="M274" s="52"/>
      <c r="N274" s="53"/>
      <c r="P274" s="20"/>
      <c r="Q274" s="20"/>
      <c r="R274" s="5" t="str">
        <f>IF(B274="","←入力してください","")</f>
        <v>←入力してください</v>
      </c>
    </row>
    <row r="275" spans="1:18" ht="15" customHeight="1" x14ac:dyDescent="0.45">
      <c r="B275" s="54"/>
      <c r="C275" s="55"/>
      <c r="D275" s="55"/>
      <c r="E275" s="55"/>
      <c r="F275" s="55"/>
      <c r="G275" s="55"/>
      <c r="H275" s="55"/>
      <c r="I275" s="55"/>
      <c r="J275" s="55"/>
      <c r="K275" s="55"/>
      <c r="L275" s="55"/>
      <c r="M275" s="55"/>
      <c r="N275" s="56"/>
      <c r="P275" s="20"/>
      <c r="Q275" s="20"/>
    </row>
    <row r="276" spans="1:18" ht="15" customHeight="1" x14ac:dyDescent="0.45">
      <c r="B276" s="54"/>
      <c r="C276" s="55"/>
      <c r="D276" s="55"/>
      <c r="E276" s="55"/>
      <c r="F276" s="55"/>
      <c r="G276" s="55"/>
      <c r="H276" s="55"/>
      <c r="I276" s="55"/>
      <c r="J276" s="55"/>
      <c r="K276" s="55"/>
      <c r="L276" s="55"/>
      <c r="M276" s="55"/>
      <c r="N276" s="56"/>
      <c r="P276" s="20"/>
      <c r="Q276" s="20"/>
    </row>
    <row r="277" spans="1:18" ht="15" customHeight="1" x14ac:dyDescent="0.45">
      <c r="B277" s="57"/>
      <c r="C277" s="58"/>
      <c r="D277" s="58"/>
      <c r="E277" s="58"/>
      <c r="F277" s="58"/>
      <c r="G277" s="58"/>
      <c r="H277" s="58"/>
      <c r="I277" s="58"/>
      <c r="J277" s="58"/>
      <c r="K277" s="58"/>
      <c r="L277" s="58"/>
      <c r="M277" s="58"/>
      <c r="N277" s="59"/>
      <c r="P277" s="20"/>
      <c r="Q277" s="20"/>
    </row>
    <row r="278" spans="1:18" ht="15" customHeight="1" x14ac:dyDescent="0.45">
      <c r="P278" s="20"/>
      <c r="Q278" s="20"/>
    </row>
    <row r="279" spans="1:18" ht="15" customHeight="1" x14ac:dyDescent="0.45">
      <c r="A279" s="8" t="s">
        <v>88</v>
      </c>
      <c r="B279" s="8"/>
      <c r="C279" s="8"/>
      <c r="D279" s="8"/>
      <c r="E279" s="8"/>
      <c r="F279" s="8"/>
      <c r="P279" s="20"/>
      <c r="Q279" s="20"/>
    </row>
    <row r="280" spans="1:18" ht="15" customHeight="1" x14ac:dyDescent="0.45">
      <c r="P280" s="20"/>
      <c r="Q280" s="20"/>
    </row>
    <row r="281" spans="1:18" ht="15" customHeight="1" x14ac:dyDescent="0.45">
      <c r="B281" s="7"/>
      <c r="C281" s="6" t="s">
        <v>65</v>
      </c>
      <c r="E281" s="44"/>
      <c r="F281" s="44"/>
      <c r="G281" s="44"/>
      <c r="H281" s="44"/>
      <c r="I281" s="44"/>
      <c r="J281" s="44"/>
      <c r="K281" s="44"/>
      <c r="L281" s="44"/>
      <c r="M281" s="44"/>
      <c r="N281" s="44"/>
      <c r="P281" s="20" t="b">
        <v>0</v>
      </c>
      <c r="Q281" s="20"/>
      <c r="R281" s="5" t="str">
        <f>IF(AND(P281=TRUE,E281=""),"←具体的な内容を入力してください","")</f>
        <v/>
      </c>
    </row>
    <row r="282" spans="1:18" ht="15" customHeight="1" x14ac:dyDescent="0.45">
      <c r="B282" s="7"/>
      <c r="C282" s="6" t="s">
        <v>66</v>
      </c>
      <c r="E282" s="44"/>
      <c r="F282" s="44"/>
      <c r="G282" s="44"/>
      <c r="H282" s="44"/>
      <c r="I282" s="44"/>
      <c r="J282" s="44"/>
      <c r="K282" s="44"/>
      <c r="L282" s="44"/>
      <c r="M282" s="44"/>
      <c r="N282" s="44"/>
      <c r="P282" s="20" t="b">
        <v>0</v>
      </c>
      <c r="Q282" s="20"/>
      <c r="R282" s="5" t="str">
        <f t="shared" ref="R282:R284" si="3">IF(AND(P282=TRUE,E282=""),"←具体的な内容を入力してください","")</f>
        <v/>
      </c>
    </row>
    <row r="283" spans="1:18" ht="15" customHeight="1" x14ac:dyDescent="0.45">
      <c r="B283" s="7"/>
      <c r="C283" s="6" t="s">
        <v>67</v>
      </c>
      <c r="E283" s="34"/>
      <c r="F283" s="34"/>
      <c r="G283" s="34"/>
      <c r="H283" s="34"/>
      <c r="I283" s="34"/>
      <c r="J283" s="34"/>
      <c r="K283" s="34"/>
      <c r="L283" s="34"/>
      <c r="M283" s="34"/>
      <c r="N283" s="34"/>
      <c r="P283" s="20" t="b">
        <v>0</v>
      </c>
      <c r="Q283" s="20"/>
      <c r="R283" s="5" t="str">
        <f t="shared" si="3"/>
        <v/>
      </c>
    </row>
    <row r="284" spans="1:18" ht="15" customHeight="1" x14ac:dyDescent="0.45">
      <c r="B284" s="7"/>
      <c r="C284" s="6" t="s">
        <v>68</v>
      </c>
      <c r="E284" s="44"/>
      <c r="F284" s="44"/>
      <c r="G284" s="44"/>
      <c r="H284" s="44"/>
      <c r="I284" s="44"/>
      <c r="J284" s="44"/>
      <c r="K284" s="44"/>
      <c r="L284" s="44"/>
      <c r="M284" s="44"/>
      <c r="N284" s="44"/>
      <c r="P284" s="20" t="b">
        <v>0</v>
      </c>
      <c r="Q284" s="20"/>
      <c r="R284" s="5" t="str">
        <f t="shared" si="3"/>
        <v/>
      </c>
    </row>
  </sheetData>
  <sheetProtection selectLockedCells="1"/>
  <mergeCells count="363">
    <mergeCell ref="B252:N252"/>
    <mergeCell ref="B251:N251"/>
    <mergeCell ref="B250:N250"/>
    <mergeCell ref="G192:N192"/>
    <mergeCell ref="C192:F192"/>
    <mergeCell ref="D18:E18"/>
    <mergeCell ref="D17:E17"/>
    <mergeCell ref="J17:K17"/>
    <mergeCell ref="L17:N17"/>
    <mergeCell ref="F132:N132"/>
    <mergeCell ref="C132:E132"/>
    <mergeCell ref="F131:N131"/>
    <mergeCell ref="C131:E131"/>
    <mergeCell ref="C130:O130"/>
    <mergeCell ref="F129:N129"/>
    <mergeCell ref="C129:E129"/>
    <mergeCell ref="F128:N128"/>
    <mergeCell ref="C128:E128"/>
    <mergeCell ref="C239:E239"/>
    <mergeCell ref="F239:N239"/>
    <mergeCell ref="F222:N222"/>
    <mergeCell ref="C223:O223"/>
    <mergeCell ref="C217:O217"/>
    <mergeCell ref="C218:E218"/>
    <mergeCell ref="F16:N16"/>
    <mergeCell ref="F17:I17"/>
    <mergeCell ref="F18:N18"/>
    <mergeCell ref="C127:O127"/>
    <mergeCell ref="F126:N126"/>
    <mergeCell ref="C126:E126"/>
    <mergeCell ref="F125:N125"/>
    <mergeCell ref="C125:E125"/>
    <mergeCell ref="C124:O124"/>
    <mergeCell ref="C107:O107"/>
    <mergeCell ref="C108:E108"/>
    <mergeCell ref="F108:N108"/>
    <mergeCell ref="C109:E109"/>
    <mergeCell ref="F109:N109"/>
    <mergeCell ref="C110:O110"/>
    <mergeCell ref="C111:E111"/>
    <mergeCell ref="F111:N111"/>
    <mergeCell ref="C112:O112"/>
    <mergeCell ref="C101:O101"/>
    <mergeCell ref="C102:E102"/>
    <mergeCell ref="F102:N102"/>
    <mergeCell ref="C103:E103"/>
    <mergeCell ref="F103:N103"/>
    <mergeCell ref="C104:O104"/>
    <mergeCell ref="F15:N15"/>
    <mergeCell ref="D16:E16"/>
    <mergeCell ref="C246:O246"/>
    <mergeCell ref="C247:E247"/>
    <mergeCell ref="F247:N247"/>
    <mergeCell ref="C240:E240"/>
    <mergeCell ref="F240:N240"/>
    <mergeCell ref="C241:O241"/>
    <mergeCell ref="C242:E242"/>
    <mergeCell ref="F242:N242"/>
    <mergeCell ref="C243:E243"/>
    <mergeCell ref="F243:N243"/>
    <mergeCell ref="C244:O244"/>
    <mergeCell ref="C245:E245"/>
    <mergeCell ref="F245:N245"/>
    <mergeCell ref="C224:E224"/>
    <mergeCell ref="F224:N224"/>
    <mergeCell ref="C225:E225"/>
    <mergeCell ref="F225:N225"/>
    <mergeCell ref="C226:O226"/>
    <mergeCell ref="C227:E227"/>
    <mergeCell ref="F227:N227"/>
    <mergeCell ref="C228:O228"/>
    <mergeCell ref="D34:N34"/>
    <mergeCell ref="F218:N218"/>
    <mergeCell ref="C219:E219"/>
    <mergeCell ref="F219:N219"/>
    <mergeCell ref="C229:E229"/>
    <mergeCell ref="F229:N229"/>
    <mergeCell ref="C235:O235"/>
    <mergeCell ref="C236:E236"/>
    <mergeCell ref="F236:N236"/>
    <mergeCell ref="C237:E237"/>
    <mergeCell ref="F237:N237"/>
    <mergeCell ref="C238:O238"/>
    <mergeCell ref="C220:O220"/>
    <mergeCell ref="C221:E221"/>
    <mergeCell ref="F221:N221"/>
    <mergeCell ref="C222:E222"/>
    <mergeCell ref="C200:O200"/>
    <mergeCell ref="C201:E201"/>
    <mergeCell ref="F201:N201"/>
    <mergeCell ref="C202:E202"/>
    <mergeCell ref="F202:N202"/>
    <mergeCell ref="C203:O203"/>
    <mergeCell ref="C204:E204"/>
    <mergeCell ref="F204:N204"/>
    <mergeCell ref="C205:O205"/>
    <mergeCell ref="C206:E206"/>
    <mergeCell ref="F206:N206"/>
    <mergeCell ref="C207:E207"/>
    <mergeCell ref="F207:N207"/>
    <mergeCell ref="C208:O208"/>
    <mergeCell ref="C209:E209"/>
    <mergeCell ref="F209:N209"/>
    <mergeCell ref="C210:O210"/>
    <mergeCell ref="C211:E211"/>
    <mergeCell ref="F211:N211"/>
    <mergeCell ref="C194:O194"/>
    <mergeCell ref="C195:E195"/>
    <mergeCell ref="F195:N195"/>
    <mergeCell ref="C196:E196"/>
    <mergeCell ref="F196:N196"/>
    <mergeCell ref="C197:O197"/>
    <mergeCell ref="C198:E198"/>
    <mergeCell ref="F198:N198"/>
    <mergeCell ref="C199:E199"/>
    <mergeCell ref="F199:N199"/>
    <mergeCell ref="C156:O156"/>
    <mergeCell ref="C157:E157"/>
    <mergeCell ref="F157:N157"/>
    <mergeCell ref="C164:E164"/>
    <mergeCell ref="F164:N164"/>
    <mergeCell ref="C158:O158"/>
    <mergeCell ref="C159:E159"/>
    <mergeCell ref="F159:N159"/>
    <mergeCell ref="C160:E160"/>
    <mergeCell ref="F160:N160"/>
    <mergeCell ref="C161:O161"/>
    <mergeCell ref="C162:E162"/>
    <mergeCell ref="F162:N162"/>
    <mergeCell ref="C163:O163"/>
    <mergeCell ref="C138:O138"/>
    <mergeCell ref="C139:E139"/>
    <mergeCell ref="F139:N139"/>
    <mergeCell ref="C140:O140"/>
    <mergeCell ref="C141:E141"/>
    <mergeCell ref="F141:N141"/>
    <mergeCell ref="C154:E154"/>
    <mergeCell ref="F154:N154"/>
    <mergeCell ref="C155:E155"/>
    <mergeCell ref="F155:N155"/>
    <mergeCell ref="C152:E152"/>
    <mergeCell ref="F152:N152"/>
    <mergeCell ref="C153:O153"/>
    <mergeCell ref="C147:O147"/>
    <mergeCell ref="C148:E148"/>
    <mergeCell ref="F148:N148"/>
    <mergeCell ref="C149:E149"/>
    <mergeCell ref="F149:N149"/>
    <mergeCell ref="C150:O150"/>
    <mergeCell ref="C151:E151"/>
    <mergeCell ref="F151:N151"/>
    <mergeCell ref="C137:E137"/>
    <mergeCell ref="C113:E113"/>
    <mergeCell ref="F113:N113"/>
    <mergeCell ref="C114:E114"/>
    <mergeCell ref="F114:N114"/>
    <mergeCell ref="C115:O115"/>
    <mergeCell ref="C116:E116"/>
    <mergeCell ref="F116:N116"/>
    <mergeCell ref="C117:O117"/>
    <mergeCell ref="C118:E118"/>
    <mergeCell ref="F118:N118"/>
    <mergeCell ref="F136:N136"/>
    <mergeCell ref="C136:E136"/>
    <mergeCell ref="C135:O135"/>
    <mergeCell ref="F134:N134"/>
    <mergeCell ref="C134:E134"/>
    <mergeCell ref="C133:O133"/>
    <mergeCell ref="F137:N137"/>
    <mergeCell ref="C105:E105"/>
    <mergeCell ref="F105:N105"/>
    <mergeCell ref="C106:E106"/>
    <mergeCell ref="F106:N106"/>
    <mergeCell ref="C90:E90"/>
    <mergeCell ref="F90:N90"/>
    <mergeCell ref="C91:E91"/>
    <mergeCell ref="F91:N91"/>
    <mergeCell ref="C92:O92"/>
    <mergeCell ref="C93:E93"/>
    <mergeCell ref="F93:N93"/>
    <mergeCell ref="C94:O94"/>
    <mergeCell ref="C95:E95"/>
    <mergeCell ref="F95:N95"/>
    <mergeCell ref="C84:O84"/>
    <mergeCell ref="C85:E85"/>
    <mergeCell ref="F85:N85"/>
    <mergeCell ref="C86:E86"/>
    <mergeCell ref="F86:N86"/>
    <mergeCell ref="C87:O87"/>
    <mergeCell ref="C88:E88"/>
    <mergeCell ref="F88:N88"/>
    <mergeCell ref="C89:O89"/>
    <mergeCell ref="C78:O78"/>
    <mergeCell ref="C79:E79"/>
    <mergeCell ref="F79:N79"/>
    <mergeCell ref="C80:E80"/>
    <mergeCell ref="F80:N80"/>
    <mergeCell ref="C81:O81"/>
    <mergeCell ref="C82:E82"/>
    <mergeCell ref="F82:N82"/>
    <mergeCell ref="C83:E83"/>
    <mergeCell ref="F83:N83"/>
    <mergeCell ref="C65:E65"/>
    <mergeCell ref="F65:N65"/>
    <mergeCell ref="C68:E68"/>
    <mergeCell ref="C67:E67"/>
    <mergeCell ref="F68:N68"/>
    <mergeCell ref="F67:N67"/>
    <mergeCell ref="C70:E70"/>
    <mergeCell ref="F70:N70"/>
    <mergeCell ref="C72:E72"/>
    <mergeCell ref="F72:N72"/>
    <mergeCell ref="C59:E59"/>
    <mergeCell ref="C60:E60"/>
    <mergeCell ref="C63:E63"/>
    <mergeCell ref="C62:E62"/>
    <mergeCell ref="F57:N57"/>
    <mergeCell ref="F56:N56"/>
    <mergeCell ref="F60:N60"/>
    <mergeCell ref="F59:N59"/>
    <mergeCell ref="F63:N63"/>
    <mergeCell ref="F62:N62"/>
    <mergeCell ref="E283:N283"/>
    <mergeCell ref="E284:N284"/>
    <mergeCell ref="B18:C18"/>
    <mergeCell ref="B17:C17"/>
    <mergeCell ref="M264:N264"/>
    <mergeCell ref="B254:D255"/>
    <mergeCell ref="B268:N271"/>
    <mergeCell ref="B274:N277"/>
    <mergeCell ref="E281:N281"/>
    <mergeCell ref="E282:N282"/>
    <mergeCell ref="K263:L263"/>
    <mergeCell ref="K264:L264"/>
    <mergeCell ref="M256:N256"/>
    <mergeCell ref="M257:N257"/>
    <mergeCell ref="M258:N258"/>
    <mergeCell ref="M259:N259"/>
    <mergeCell ref="M260:N260"/>
    <mergeCell ref="M261:N261"/>
    <mergeCell ref="M262:N262"/>
    <mergeCell ref="M263:N263"/>
    <mergeCell ref="I262:J262"/>
    <mergeCell ref="I263:J263"/>
    <mergeCell ref="I264:J264"/>
    <mergeCell ref="K256:L256"/>
    <mergeCell ref="K257:L257"/>
    <mergeCell ref="K258:L258"/>
    <mergeCell ref="K259:L259"/>
    <mergeCell ref="K260:L260"/>
    <mergeCell ref="K261:L261"/>
    <mergeCell ref="K262:L262"/>
    <mergeCell ref="I256:J256"/>
    <mergeCell ref="I257:J257"/>
    <mergeCell ref="I258:J258"/>
    <mergeCell ref="I259:J259"/>
    <mergeCell ref="I260:J260"/>
    <mergeCell ref="I261:J261"/>
    <mergeCell ref="G259:H259"/>
    <mergeCell ref="G260:H260"/>
    <mergeCell ref="G261:H261"/>
    <mergeCell ref="G262:H262"/>
    <mergeCell ref="G263:H263"/>
    <mergeCell ref="G264:H264"/>
    <mergeCell ref="E259:F259"/>
    <mergeCell ref="E260:F260"/>
    <mergeCell ref="E261:F261"/>
    <mergeCell ref="E262:F262"/>
    <mergeCell ref="E263:F263"/>
    <mergeCell ref="E264:F264"/>
    <mergeCell ref="B260:D260"/>
    <mergeCell ref="M254:N255"/>
    <mergeCell ref="K255:L255"/>
    <mergeCell ref="K254:L254"/>
    <mergeCell ref="I255:J255"/>
    <mergeCell ref="I254:J254"/>
    <mergeCell ref="G255:H255"/>
    <mergeCell ref="B264:D264"/>
    <mergeCell ref="B263:D263"/>
    <mergeCell ref="B262:D262"/>
    <mergeCell ref="B261:D261"/>
    <mergeCell ref="B256:D256"/>
    <mergeCell ref="B257:D257"/>
    <mergeCell ref="B258:D258"/>
    <mergeCell ref="B259:D259"/>
    <mergeCell ref="G254:H254"/>
    <mergeCell ref="E255:F255"/>
    <mergeCell ref="E254:F254"/>
    <mergeCell ref="E256:F256"/>
    <mergeCell ref="E257:F257"/>
    <mergeCell ref="E258:F258"/>
    <mergeCell ref="G256:H256"/>
    <mergeCell ref="G257:H257"/>
    <mergeCell ref="G258:H258"/>
    <mergeCell ref="A3:O3"/>
    <mergeCell ref="A2:O2"/>
    <mergeCell ref="C22:J22"/>
    <mergeCell ref="B16:C16"/>
    <mergeCell ref="J5:K5"/>
    <mergeCell ref="C32:J32"/>
    <mergeCell ref="C33:J33"/>
    <mergeCell ref="C45:J45"/>
    <mergeCell ref="C26:J26"/>
    <mergeCell ref="C27:J27"/>
    <mergeCell ref="C28:J28"/>
    <mergeCell ref="C29:J29"/>
    <mergeCell ref="C30:J30"/>
    <mergeCell ref="C31:J31"/>
    <mergeCell ref="C23:J23"/>
    <mergeCell ref="C24:J24"/>
    <mergeCell ref="C25:J25"/>
    <mergeCell ref="L6:N6"/>
    <mergeCell ref="B15:C15"/>
    <mergeCell ref="B14:C14"/>
    <mergeCell ref="B10:C10"/>
    <mergeCell ref="B9:C9"/>
    <mergeCell ref="B8:C8"/>
    <mergeCell ref="D15:E15"/>
    <mergeCell ref="C170:O170"/>
    <mergeCell ref="C171:E171"/>
    <mergeCell ref="F171:N171"/>
    <mergeCell ref="C172:E172"/>
    <mergeCell ref="F172:N172"/>
    <mergeCell ref="C173:O173"/>
    <mergeCell ref="C174:E174"/>
    <mergeCell ref="F174:N174"/>
    <mergeCell ref="L5:N5"/>
    <mergeCell ref="C46:J46"/>
    <mergeCell ref="D8:N8"/>
    <mergeCell ref="D9:N9"/>
    <mergeCell ref="D10:N10"/>
    <mergeCell ref="D14:N14"/>
    <mergeCell ref="J6:K6"/>
    <mergeCell ref="C55:O55"/>
    <mergeCell ref="C58:O58"/>
    <mergeCell ref="C61:O61"/>
    <mergeCell ref="C64:O64"/>
    <mergeCell ref="C66:O66"/>
    <mergeCell ref="C69:O69"/>
    <mergeCell ref="C71:O71"/>
    <mergeCell ref="C57:E57"/>
    <mergeCell ref="C56:E56"/>
    <mergeCell ref="C175:E175"/>
    <mergeCell ref="F175:N175"/>
    <mergeCell ref="C176:O176"/>
    <mergeCell ref="C177:E177"/>
    <mergeCell ref="F177:N177"/>
    <mergeCell ref="C178:E178"/>
    <mergeCell ref="F178:N178"/>
    <mergeCell ref="C179:O179"/>
    <mergeCell ref="C180:E180"/>
    <mergeCell ref="F180:N180"/>
    <mergeCell ref="C187:E187"/>
    <mergeCell ref="F187:N187"/>
    <mergeCell ref="C181:O181"/>
    <mergeCell ref="C182:E182"/>
    <mergeCell ref="F182:N182"/>
    <mergeCell ref="C183:E183"/>
    <mergeCell ref="F183:N183"/>
    <mergeCell ref="C184:O184"/>
    <mergeCell ref="C185:E185"/>
    <mergeCell ref="F185:N185"/>
    <mergeCell ref="C186:O186"/>
  </mergeCells>
  <phoneticPr fontId="21"/>
  <conditionalFormatting sqref="B268:N271 B274:N277">
    <cfRule type="containsBlanks" dxfId="132" priority="73">
      <formula>LEN(TRIM(B268))=0</formula>
    </cfRule>
  </conditionalFormatting>
  <conditionalFormatting sqref="B54:O72">
    <cfRule type="expression" dxfId="131" priority="190">
      <formula>$Q$53=TRUE</formula>
    </cfRule>
  </conditionalFormatting>
  <conditionalFormatting sqref="B77:O95">
    <cfRule type="expression" dxfId="130" priority="180">
      <formula>$Q$76=TRUE</formula>
    </cfRule>
  </conditionalFormatting>
  <conditionalFormatting sqref="B100:O118">
    <cfRule type="expression" dxfId="129" priority="171">
      <formula>$Q$99=TRUE</formula>
    </cfRule>
  </conditionalFormatting>
  <conditionalFormatting sqref="B123:O141">
    <cfRule type="expression" dxfId="128" priority="162">
      <formula>$Q$122=TRUE</formula>
    </cfRule>
  </conditionalFormatting>
  <conditionalFormatting sqref="B146:O164">
    <cfRule type="expression" dxfId="127" priority="153">
      <formula>$Q$145=TRUE</formula>
    </cfRule>
  </conditionalFormatting>
  <conditionalFormatting sqref="B169:O187">
    <cfRule type="expression" dxfId="126" priority="144">
      <formula>$Q$168=TRUE</formula>
    </cfRule>
  </conditionalFormatting>
  <conditionalFormatting sqref="B193:O211">
    <cfRule type="expression" dxfId="125" priority="135">
      <formula>$Q$191=TRUE</formula>
    </cfRule>
  </conditionalFormatting>
  <conditionalFormatting sqref="B216:O229">
    <cfRule type="expression" dxfId="124" priority="126">
      <formula>$Q$215=TRUE</formula>
    </cfRule>
  </conditionalFormatting>
  <conditionalFormatting sqref="B235:O247">
    <cfRule type="expression" dxfId="123" priority="111">
      <formula>$Q$233=TRUE</formula>
    </cfRule>
  </conditionalFormatting>
  <conditionalFormatting sqref="D14:N14 F15:N16 F17:I17 L17:N17 F18:N18">
    <cfRule type="containsBlanks" dxfId="122" priority="67">
      <formula>LEN(TRIM(D14))=0</formula>
    </cfRule>
  </conditionalFormatting>
  <conditionalFormatting sqref="D34:N34">
    <cfRule type="expression" dxfId="121" priority="66">
      <formula>$P$34=TRUE</formula>
    </cfRule>
  </conditionalFormatting>
  <conditionalFormatting sqref="E256:F256">
    <cfRule type="expression" dxfId="120" priority="194">
      <formula>P53=TRUE</formula>
    </cfRule>
  </conditionalFormatting>
  <conditionalFormatting sqref="E256:F264">
    <cfRule type="expression" dxfId="119" priority="197">
      <formula>E256&lt;&gt;SUM(G256:N256)</formula>
    </cfRule>
  </conditionalFormatting>
  <conditionalFormatting sqref="E257:F257">
    <cfRule type="expression" dxfId="118" priority="47">
      <formula>P76=TRUE</formula>
    </cfRule>
  </conditionalFormatting>
  <conditionalFormatting sqref="E258:F258">
    <cfRule type="expression" dxfId="117" priority="35">
      <formula>P99=TRUE</formula>
    </cfRule>
  </conditionalFormatting>
  <conditionalFormatting sqref="E259:F259">
    <cfRule type="expression" dxfId="116" priority="30">
      <formula>P122=TRUE</formula>
    </cfRule>
  </conditionalFormatting>
  <conditionalFormatting sqref="E260:F260">
    <cfRule type="expression" dxfId="115" priority="25">
      <formula>P145=TRUE</formula>
    </cfRule>
  </conditionalFormatting>
  <conditionalFormatting sqref="E261:F261">
    <cfRule type="expression" dxfId="114" priority="20">
      <formula>P168=TRUE</formula>
    </cfRule>
  </conditionalFormatting>
  <conditionalFormatting sqref="E262:F262">
    <cfRule type="expression" dxfId="113" priority="15">
      <formula>P191=TRUE</formula>
    </cfRule>
  </conditionalFormatting>
  <conditionalFormatting sqref="E263:F263">
    <cfRule type="expression" dxfId="112" priority="10">
      <formula>P215=TRUE</formula>
    </cfRule>
  </conditionalFormatting>
  <conditionalFormatting sqref="E264:F264">
    <cfRule type="expression" dxfId="111" priority="5">
      <formula>P233=TRUE</formula>
    </cfRule>
    <cfRule type="expression" dxfId="110" priority="7">
      <formula>P234=TRUE</formula>
    </cfRule>
  </conditionalFormatting>
  <conditionalFormatting sqref="E263:H264 M263:N264 E256:N262">
    <cfRule type="notContainsBlanks" dxfId="109" priority="2" stopIfTrue="1">
      <formula>LEN(TRIM(E256))&gt;0</formula>
    </cfRule>
  </conditionalFormatting>
  <conditionalFormatting sqref="E281:N281">
    <cfRule type="expression" dxfId="108" priority="72">
      <formula>$P$281=TRUE</formula>
    </cfRule>
  </conditionalFormatting>
  <conditionalFormatting sqref="E281:N284">
    <cfRule type="notContainsBlanks" dxfId="107" priority="68">
      <formula>LEN(TRIM(E281))&gt;0</formula>
    </cfRule>
  </conditionalFormatting>
  <conditionalFormatting sqref="E282:N282">
    <cfRule type="expression" dxfId="106" priority="71">
      <formula>$P$282=TRUE</formula>
    </cfRule>
  </conditionalFormatting>
  <conditionalFormatting sqref="E283:N283">
    <cfRule type="expression" dxfId="105" priority="70">
      <formula>$P$283=TRUE</formula>
    </cfRule>
  </conditionalFormatting>
  <conditionalFormatting sqref="E284:N284">
    <cfRule type="expression" dxfId="104" priority="69">
      <formula>$P$284=TRUE</formula>
    </cfRule>
  </conditionalFormatting>
  <conditionalFormatting sqref="F56:N57 F59:N60 F62:N63 F65:N65 F67:N68 F70:N70 F72:N72">
    <cfRule type="notContainsBlanks" priority="182">
      <formula>LEN(TRIM(F56))&gt;0</formula>
    </cfRule>
    <cfRule type="notContainsBlanks" dxfId="103" priority="181">
      <formula>LEN(TRIM(F56))&gt;0</formula>
    </cfRule>
  </conditionalFormatting>
  <conditionalFormatting sqref="F56:N57">
    <cfRule type="expression" dxfId="102" priority="189">
      <formula>$P$55=TRUE</formula>
    </cfRule>
  </conditionalFormatting>
  <conditionalFormatting sqref="F59:N60">
    <cfRule type="expression" dxfId="101" priority="188">
      <formula>$P$58=TRUE</formula>
    </cfRule>
  </conditionalFormatting>
  <conditionalFormatting sqref="F62:N63">
    <cfRule type="expression" dxfId="100" priority="187">
      <formula>$P$61=TRUE</formula>
    </cfRule>
  </conditionalFormatting>
  <conditionalFormatting sqref="F65:N65">
    <cfRule type="expression" dxfId="99" priority="186">
      <formula>$P$64=TRUE</formula>
    </cfRule>
  </conditionalFormatting>
  <conditionalFormatting sqref="F67:N68">
    <cfRule type="expression" dxfId="98" priority="185">
      <formula>$P$66=TRUE</formula>
    </cfRule>
  </conditionalFormatting>
  <conditionalFormatting sqref="F70:N70">
    <cfRule type="expression" dxfId="97" priority="184">
      <formula>$P$69=TRUE</formula>
    </cfRule>
  </conditionalFormatting>
  <conditionalFormatting sqref="F72:N72">
    <cfRule type="expression" dxfId="96" priority="183">
      <formula>$P$71=TRUE</formula>
    </cfRule>
  </conditionalFormatting>
  <conditionalFormatting sqref="F79:N80 F82:N83 F85:N86 F88:N88 F90:N91 F93:N93 F95:N95">
    <cfRule type="notContainsBlanks" dxfId="95" priority="172">
      <formula>LEN(TRIM(F79))&gt;0</formula>
    </cfRule>
  </conditionalFormatting>
  <conditionalFormatting sqref="F79:N80">
    <cfRule type="expression" dxfId="94" priority="179">
      <formula>$P$78=TRUE</formula>
    </cfRule>
  </conditionalFormatting>
  <conditionalFormatting sqref="F82:N83">
    <cfRule type="expression" dxfId="93" priority="178">
      <formula>$P$81=TRUE</formula>
    </cfRule>
  </conditionalFormatting>
  <conditionalFormatting sqref="F85:N86">
    <cfRule type="expression" dxfId="92" priority="177">
      <formula>$P$84=TRUE</formula>
    </cfRule>
  </conditionalFormatting>
  <conditionalFormatting sqref="F88:N88">
    <cfRule type="expression" dxfId="91" priority="176">
      <formula>$P$87=TRUE</formula>
    </cfRule>
  </conditionalFormatting>
  <conditionalFormatting sqref="F90:N91">
    <cfRule type="expression" dxfId="90" priority="175">
      <formula>$P$89=TRUE</formula>
    </cfRule>
  </conditionalFormatting>
  <conditionalFormatting sqref="F93:N93">
    <cfRule type="expression" dxfId="89" priority="174">
      <formula>$P$92=TRUE</formula>
    </cfRule>
  </conditionalFormatting>
  <conditionalFormatting sqref="F95:N95">
    <cfRule type="expression" dxfId="88" priority="173">
      <formula>$P$94=TRUE</formula>
    </cfRule>
  </conditionalFormatting>
  <conditionalFormatting sqref="F102:N103 F105:N106 F108:N109 F111:N111 F113:N114 F116:N116 F118:N118">
    <cfRule type="notContainsBlanks" dxfId="87" priority="163">
      <formula>LEN(TRIM(F102))&gt;0</formula>
    </cfRule>
  </conditionalFormatting>
  <conditionalFormatting sqref="F102:N103">
    <cfRule type="expression" dxfId="86" priority="170">
      <formula>$P$101=TRUE</formula>
    </cfRule>
  </conditionalFormatting>
  <conditionalFormatting sqref="F105:N106">
    <cfRule type="expression" dxfId="85" priority="169">
      <formula>$P$104=TRUE</formula>
    </cfRule>
  </conditionalFormatting>
  <conditionalFormatting sqref="F108:N109">
    <cfRule type="expression" dxfId="84" priority="168">
      <formula>$P$107=TRUE</formula>
    </cfRule>
  </conditionalFormatting>
  <conditionalFormatting sqref="F111:N111">
    <cfRule type="expression" dxfId="83" priority="167">
      <formula>$P$110=TRUE</formula>
    </cfRule>
  </conditionalFormatting>
  <conditionalFormatting sqref="F113:N114">
    <cfRule type="expression" dxfId="82" priority="166">
      <formula>$P$112=TRUE</formula>
    </cfRule>
  </conditionalFormatting>
  <conditionalFormatting sqref="F116:N116">
    <cfRule type="expression" dxfId="81" priority="165">
      <formula>$P$115=TRUE</formula>
    </cfRule>
  </conditionalFormatting>
  <conditionalFormatting sqref="F118:N118">
    <cfRule type="expression" dxfId="80" priority="164">
      <formula>$P$117=TRUE</formula>
    </cfRule>
  </conditionalFormatting>
  <conditionalFormatting sqref="F125:N126 F128:N129 F131:N132 F134:N134 F136:N137 F139:N139 F141:N141">
    <cfRule type="notContainsBlanks" dxfId="79" priority="154">
      <formula>LEN(TRIM(F125))&gt;0</formula>
    </cfRule>
  </conditionalFormatting>
  <conditionalFormatting sqref="F125:N126">
    <cfRule type="expression" dxfId="78" priority="161">
      <formula>$P$124=TRUE</formula>
    </cfRule>
  </conditionalFormatting>
  <conditionalFormatting sqref="F128:N129">
    <cfRule type="expression" dxfId="77" priority="160">
      <formula>$P$127=TRUE</formula>
    </cfRule>
  </conditionalFormatting>
  <conditionalFormatting sqref="F131:N132">
    <cfRule type="expression" dxfId="76" priority="159">
      <formula>$P$130=TRUE</formula>
    </cfRule>
  </conditionalFormatting>
  <conditionalFormatting sqref="F134:N134">
    <cfRule type="expression" dxfId="75" priority="158">
      <formula>$P$133=TRUE</formula>
    </cfRule>
  </conditionalFormatting>
  <conditionalFormatting sqref="F136:N137">
    <cfRule type="expression" dxfId="74" priority="157">
      <formula>$P$135=TRUE</formula>
    </cfRule>
  </conditionalFormatting>
  <conditionalFormatting sqref="F139:N139">
    <cfRule type="expression" dxfId="73" priority="156">
      <formula>$P$138=TRUE</formula>
    </cfRule>
  </conditionalFormatting>
  <conditionalFormatting sqref="F141:N141">
    <cfRule type="expression" dxfId="72" priority="155">
      <formula>$P$140=TRUE</formula>
    </cfRule>
  </conditionalFormatting>
  <conditionalFormatting sqref="F148:N149 F151:N152 F154:N155 F157:N157 F159:N160 F162:N162 F164:N164">
    <cfRule type="notContainsBlanks" dxfId="71" priority="145">
      <formula>LEN(TRIM(F148))&gt;0</formula>
    </cfRule>
  </conditionalFormatting>
  <conditionalFormatting sqref="F148:N149">
    <cfRule type="expression" dxfId="70" priority="152">
      <formula>$P$147=TRUE</formula>
    </cfRule>
  </conditionalFormatting>
  <conditionalFormatting sqref="F151:N152">
    <cfRule type="expression" dxfId="69" priority="151">
      <formula>$P$150=TRUE</formula>
    </cfRule>
  </conditionalFormatting>
  <conditionalFormatting sqref="F154:N155">
    <cfRule type="expression" dxfId="68" priority="150">
      <formula>$P$153=TRUE</formula>
    </cfRule>
  </conditionalFormatting>
  <conditionalFormatting sqref="F157:N157">
    <cfRule type="expression" dxfId="67" priority="149">
      <formula>$P$156=TRUE</formula>
    </cfRule>
  </conditionalFormatting>
  <conditionalFormatting sqref="F159:N160">
    <cfRule type="expression" dxfId="66" priority="148">
      <formula>$P$158=TRUE</formula>
    </cfRule>
  </conditionalFormatting>
  <conditionalFormatting sqref="F162:N162">
    <cfRule type="expression" dxfId="65" priority="147">
      <formula>$P$161=TRUE</formula>
    </cfRule>
  </conditionalFormatting>
  <conditionalFormatting sqref="F164:N164">
    <cfRule type="expression" dxfId="64" priority="146">
      <formula>$P$163=TRUE</formula>
    </cfRule>
  </conditionalFormatting>
  <conditionalFormatting sqref="F171:N172 F174:N175 F177:N178 F180:N180 F182:N183 F185:N185 F187:N187">
    <cfRule type="notContainsBlanks" dxfId="63" priority="136">
      <formula>LEN(TRIM(F171))&gt;0</formula>
    </cfRule>
  </conditionalFormatting>
  <conditionalFormatting sqref="F171:N172">
    <cfRule type="expression" dxfId="62" priority="143">
      <formula>$P$170=TRUE</formula>
    </cfRule>
  </conditionalFormatting>
  <conditionalFormatting sqref="F174:N175">
    <cfRule type="expression" dxfId="61" priority="142">
      <formula>$P$173=TRUE</formula>
    </cfRule>
  </conditionalFormatting>
  <conditionalFormatting sqref="F177:N178">
    <cfRule type="expression" dxfId="60" priority="141">
      <formula>$P$176=TRUE</formula>
    </cfRule>
  </conditionalFormatting>
  <conditionalFormatting sqref="F180:N180">
    <cfRule type="expression" dxfId="59" priority="140">
      <formula>$P$179=TRUE</formula>
    </cfRule>
  </conditionalFormatting>
  <conditionalFormatting sqref="F182:N183">
    <cfRule type="expression" dxfId="58" priority="139">
      <formula>$P$181=TRUE</formula>
    </cfRule>
  </conditionalFormatting>
  <conditionalFormatting sqref="F185:N185">
    <cfRule type="expression" dxfId="57" priority="138">
      <formula>$P$184=TRUE</formula>
    </cfRule>
  </conditionalFormatting>
  <conditionalFormatting sqref="F187:N187">
    <cfRule type="expression" dxfId="56" priority="137">
      <formula>$P$186=TRUE</formula>
    </cfRule>
  </conditionalFormatting>
  <conditionalFormatting sqref="F195:N196 F198:N199 F201:N202 F204:N204 F206:N207 F209:N209 F211:N211">
    <cfRule type="notContainsBlanks" dxfId="55" priority="127">
      <formula>LEN(TRIM(F195))&gt;0</formula>
    </cfRule>
  </conditionalFormatting>
  <conditionalFormatting sqref="F195:N196">
    <cfRule type="expression" dxfId="54" priority="134">
      <formula>$P$194=TRUE</formula>
    </cfRule>
  </conditionalFormatting>
  <conditionalFormatting sqref="F198:N199">
    <cfRule type="expression" dxfId="53" priority="133">
      <formula>$P$197=TRUE</formula>
    </cfRule>
  </conditionalFormatting>
  <conditionalFormatting sqref="F201:N202">
    <cfRule type="expression" dxfId="52" priority="132">
      <formula>$P$200=TRUE</formula>
    </cfRule>
  </conditionalFormatting>
  <conditionalFormatting sqref="F204:N204">
    <cfRule type="expression" dxfId="51" priority="131">
      <formula>$P$203=TRUE</formula>
    </cfRule>
  </conditionalFormatting>
  <conditionalFormatting sqref="F206:N207">
    <cfRule type="expression" dxfId="50" priority="130">
      <formula>$P$205=TRUE</formula>
    </cfRule>
  </conditionalFormatting>
  <conditionalFormatting sqref="F209:N209">
    <cfRule type="expression" dxfId="49" priority="129">
      <formula>$P$208=TRUE</formula>
    </cfRule>
  </conditionalFormatting>
  <conditionalFormatting sqref="F211:N211">
    <cfRule type="expression" dxfId="48" priority="128">
      <formula>$P$210=TRUE</formula>
    </cfRule>
  </conditionalFormatting>
  <conditionalFormatting sqref="F218:N219 F221:N222 F224:N225 F227:N227 F229:N229">
    <cfRule type="notContainsBlanks" dxfId="47" priority="120">
      <formula>LEN(TRIM(F218))&gt;0</formula>
    </cfRule>
  </conditionalFormatting>
  <conditionalFormatting sqref="F218:N219">
    <cfRule type="expression" dxfId="46" priority="125">
      <formula>$P$217=TRUE</formula>
    </cfRule>
  </conditionalFormatting>
  <conditionalFormatting sqref="F221:N222">
    <cfRule type="expression" dxfId="45" priority="124">
      <formula>$P$220=TRUE</formula>
    </cfRule>
  </conditionalFormatting>
  <conditionalFormatting sqref="F224:N225">
    <cfRule type="expression" dxfId="44" priority="123">
      <formula>$P$223=TRUE</formula>
    </cfRule>
  </conditionalFormatting>
  <conditionalFormatting sqref="F227:N227">
    <cfRule type="expression" dxfId="43" priority="122">
      <formula>$P$226=TRUE</formula>
    </cfRule>
  </conditionalFormatting>
  <conditionalFormatting sqref="F229:N229">
    <cfRule type="expression" dxfId="42" priority="121">
      <formula>$P$228=TRUE</formula>
    </cfRule>
  </conditionalFormatting>
  <conditionalFormatting sqref="F236:N237 F239:N240 F242:N243 F245:N245 F247:N247">
    <cfRule type="notContainsBlanks" dxfId="41" priority="105">
      <formula>LEN(TRIM(F236))&gt;0</formula>
    </cfRule>
  </conditionalFormatting>
  <conditionalFormatting sqref="F236:N237">
    <cfRule type="expression" dxfId="40" priority="110">
      <formula>$P$235=TRUE</formula>
    </cfRule>
  </conditionalFormatting>
  <conditionalFormatting sqref="F239:N240">
    <cfRule type="expression" dxfId="39" priority="109">
      <formula>$P$238=TRUE</formula>
    </cfRule>
  </conditionalFormatting>
  <conditionalFormatting sqref="F242:N243">
    <cfRule type="expression" dxfId="38" priority="108">
      <formula>$P$241=TRUE</formula>
    </cfRule>
  </conditionalFormatting>
  <conditionalFormatting sqref="F245:N245">
    <cfRule type="expression" dxfId="37" priority="107">
      <formula>$P$244=TRUE</formula>
    </cfRule>
  </conditionalFormatting>
  <conditionalFormatting sqref="F247:N247">
    <cfRule type="expression" dxfId="36" priority="106">
      <formula>$P$246=TRUE</formula>
    </cfRule>
  </conditionalFormatting>
  <conditionalFormatting sqref="G256:H256">
    <cfRule type="expression" dxfId="35" priority="51">
      <formula>OR(P58=TRUE,P61=TRUE,P66=TRUE,P69=TRUE)</formula>
    </cfRule>
  </conditionalFormatting>
  <conditionalFormatting sqref="G257:H257">
    <cfRule type="expression" dxfId="34" priority="40">
      <formula>OR(P81=TRUE,P84=TRUE,P89=TRUE,P92=TRUE)</formula>
    </cfRule>
  </conditionalFormatting>
  <conditionalFormatting sqref="G258:H258">
    <cfRule type="expression" dxfId="33" priority="34">
      <formula>OR(P104=TRUE,P107=TRUE,P112=TRUE,P115=TRUE)</formula>
    </cfRule>
  </conditionalFormatting>
  <conditionalFormatting sqref="G259:H259">
    <cfRule type="expression" dxfId="32" priority="29">
      <formula>OR(P127=TRUE,P130=TRUE,P135=TRUE,P138=TRUE)</formula>
    </cfRule>
  </conditionalFormatting>
  <conditionalFormatting sqref="G260:H260">
    <cfRule type="expression" dxfId="31" priority="24">
      <formula>OR(P150=TRUE,P153=TRUE,P158=TRUE,P161=TRUE)</formula>
    </cfRule>
  </conditionalFormatting>
  <conditionalFormatting sqref="G261:H261">
    <cfRule type="expression" dxfId="30" priority="19">
      <formula>OR(P173=TRUE,P176=TRUE,P181=TRUE,P184=TRUE)</formula>
    </cfRule>
  </conditionalFormatting>
  <conditionalFormatting sqref="G262:H262">
    <cfRule type="expression" dxfId="29" priority="14">
      <formula>OR(P197=TRUE,P200=TRUE,P205=TRUE,P208=TRUE)</formula>
    </cfRule>
  </conditionalFormatting>
  <conditionalFormatting sqref="G263:H263">
    <cfRule type="expression" dxfId="28" priority="36">
      <formula>OR(P217=TRUE,P220=TRUE,P223=TRUE,P226=TRUE)</formula>
    </cfRule>
  </conditionalFormatting>
  <conditionalFormatting sqref="G264:H264">
    <cfRule type="expression" dxfId="27" priority="4">
      <formula>OR(P235=TRUE,P238=TRUE,P241=TRUE,P244=TRUE)</formula>
    </cfRule>
  </conditionalFormatting>
  <conditionalFormatting sqref="G192:N192">
    <cfRule type="expression" dxfId="26" priority="198">
      <formula>$P$191=TRUE</formula>
    </cfRule>
    <cfRule type="notContainsBlanks" dxfId="25" priority="65">
      <formula>LEN(TRIM(G192))&gt;0</formula>
    </cfRule>
  </conditionalFormatting>
  <conditionalFormatting sqref="I256:J256">
    <cfRule type="expression" dxfId="24" priority="50">
      <formula>P55=TRUE</formula>
    </cfRule>
  </conditionalFormatting>
  <conditionalFormatting sqref="I257:J257">
    <cfRule type="expression" dxfId="23" priority="39">
      <formula>P78=TRUE</formula>
    </cfRule>
  </conditionalFormatting>
  <conditionalFormatting sqref="I258:J258">
    <cfRule type="expression" dxfId="22" priority="33">
      <formula>P101=TRUE</formula>
    </cfRule>
  </conditionalFormatting>
  <conditionalFormatting sqref="I259:J259">
    <cfRule type="expression" dxfId="21" priority="28">
      <formula>P124=TRUE</formula>
    </cfRule>
  </conditionalFormatting>
  <conditionalFormatting sqref="I260:J260">
    <cfRule type="expression" dxfId="20" priority="23">
      <formula>P147=TRUE</formula>
    </cfRule>
  </conditionalFormatting>
  <conditionalFormatting sqref="I261:J261">
    <cfRule type="expression" dxfId="19" priority="18">
      <formula>P170=TRUE</formula>
    </cfRule>
  </conditionalFormatting>
  <conditionalFormatting sqref="I262:J262">
    <cfRule type="expression" dxfId="18" priority="13">
      <formula>P194=TRUE</formula>
    </cfRule>
  </conditionalFormatting>
  <conditionalFormatting sqref="K256:L256">
    <cfRule type="expression" dxfId="17" priority="49">
      <formula>P64=TRUE</formula>
    </cfRule>
  </conditionalFormatting>
  <conditionalFormatting sqref="K257:L257">
    <cfRule type="expression" dxfId="16" priority="38">
      <formula>P87=TRUE</formula>
    </cfRule>
  </conditionalFormatting>
  <conditionalFormatting sqref="K258:L258">
    <cfRule type="expression" dxfId="15" priority="32">
      <formula>P110=TRUE</formula>
    </cfRule>
  </conditionalFormatting>
  <conditionalFormatting sqref="K259:L259">
    <cfRule type="expression" dxfId="14" priority="27">
      <formula>P133=TRUE</formula>
    </cfRule>
  </conditionalFormatting>
  <conditionalFormatting sqref="K260:L260">
    <cfRule type="expression" dxfId="13" priority="22">
      <formula>P156=TRUE</formula>
    </cfRule>
  </conditionalFormatting>
  <conditionalFormatting sqref="K261:L261">
    <cfRule type="expression" dxfId="12" priority="17">
      <formula>P179=TRUE</formula>
    </cfRule>
  </conditionalFormatting>
  <conditionalFormatting sqref="K262:L262">
    <cfRule type="expression" dxfId="11" priority="12">
      <formula>P203=TRUE</formula>
    </cfRule>
  </conditionalFormatting>
  <conditionalFormatting sqref="L5:N5">
    <cfRule type="expression" dxfId="10" priority="191">
      <formula>OR($L$5="令和７年　　月　　日",$L$5="")</formula>
    </cfRule>
  </conditionalFormatting>
  <conditionalFormatting sqref="L6:N6 D8:N10">
    <cfRule type="containsBlanks" dxfId="9" priority="193">
      <formula>LEN(TRIM(D6))=0</formula>
    </cfRule>
  </conditionalFormatting>
  <conditionalFormatting sqref="M256:N256">
    <cfRule type="expression" dxfId="8" priority="48">
      <formula>P71=TRUE</formula>
    </cfRule>
  </conditionalFormatting>
  <conditionalFormatting sqref="M257:N257">
    <cfRule type="expression" dxfId="7" priority="37">
      <formula>P71=TRUE</formula>
    </cfRule>
  </conditionalFormatting>
  <conditionalFormatting sqref="M258:N258">
    <cfRule type="expression" dxfId="6" priority="31">
      <formula>P117=TRUE</formula>
    </cfRule>
  </conditionalFormatting>
  <conditionalFormatting sqref="M259:N259">
    <cfRule type="expression" dxfId="5" priority="26">
      <formula>P140=TRUE</formula>
    </cfRule>
  </conditionalFormatting>
  <conditionalFormatting sqref="M260:N260">
    <cfRule type="expression" dxfId="4" priority="21">
      <formula>P163=TRUE</formula>
    </cfRule>
  </conditionalFormatting>
  <conditionalFormatting sqref="M261:N261">
    <cfRule type="expression" dxfId="3" priority="16">
      <formula>P186=TRUE</formula>
    </cfRule>
  </conditionalFormatting>
  <conditionalFormatting sqref="M262:N262">
    <cfRule type="expression" dxfId="2" priority="11">
      <formula>P210=TRUE</formula>
    </cfRule>
  </conditionalFormatting>
  <conditionalFormatting sqref="M263:N263">
    <cfRule type="expression" dxfId="1" priority="8">
      <formula>P228=TRUE</formula>
    </cfRule>
  </conditionalFormatting>
  <conditionalFormatting sqref="M264:N264">
    <cfRule type="expression" dxfId="0" priority="3">
      <formula>P246=TRUE</formula>
    </cfRule>
  </conditionalFormatting>
  <dataValidations count="3">
    <dataValidation type="list" allowBlank="1" showInputMessage="1" showErrorMessage="1" prompt="プルダウンで選択してください" sqref="D15:E15" xr:uid="{75604445-11EB-4669-862B-3585F35980AF}">
      <formula1>"相模原市緑区,相模原市中央区,相模原市南区"</formula1>
    </dataValidation>
    <dataValidation imeMode="halfAlpha" allowBlank="1" showInputMessage="1" showErrorMessage="1" sqref="L17:N17 L5:N5 F19:N19 E256:N264" xr:uid="{A3D533E8-B546-4757-BC27-110C06C469DC}"/>
    <dataValidation imeMode="hiragana" allowBlank="1" showInputMessage="1" showErrorMessage="1" sqref="D8:N11 F15:N16 F17:I17" xr:uid="{B3749CE1-69ED-4592-8B21-7301B47AEA62}"/>
  </dataValidations>
  <printOptions horizontalCentered="1"/>
  <pageMargins left="0.39370078740157483" right="0.39370078740157483" top="0.59055118110236227" bottom="0.59055118110236227" header="0" footer="0.19685039370078741"/>
  <pageSetup paperSize="9" orientation="portrait" horizontalDpi="300" verticalDpi="300" r:id="rId1"/>
  <headerFooter>
    <oddFooter>&amp;C&amp;P/&amp;N</oddFooter>
  </headerFooter>
  <rowBreaks count="4" manualBreakCount="4">
    <brk id="47" max="14" man="1"/>
    <brk id="96" max="14" man="1"/>
    <brk id="142" max="14" man="1"/>
    <brk id="188" max="14" man="1"/>
  </rowBreaks>
  <ignoredErrors>
    <ignoredError sqref="R1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220980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220980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220980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220980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220980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220980</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220980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220980</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220980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220980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220980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220980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220980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228600</xdr:colOff>
                    <xdr:row>36</xdr:row>
                    <xdr:rowOff>15240</xdr:rowOff>
                  </from>
                  <to>
                    <xdr:col>10</xdr:col>
                    <xdr:colOff>7620</xdr:colOff>
                    <xdr:row>37</xdr:row>
                    <xdr:rowOff>22860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228600</xdr:colOff>
                    <xdr:row>37</xdr:row>
                    <xdr:rowOff>15240</xdr:rowOff>
                  </from>
                  <to>
                    <xdr:col>10</xdr:col>
                    <xdr:colOff>7620</xdr:colOff>
                    <xdr:row>38</xdr:row>
                    <xdr:rowOff>15240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228600</xdr:colOff>
                    <xdr:row>38</xdr:row>
                    <xdr:rowOff>15240</xdr:rowOff>
                  </from>
                  <to>
                    <xdr:col>10</xdr:col>
                    <xdr:colOff>7620</xdr:colOff>
                    <xdr:row>39</xdr:row>
                    <xdr:rowOff>15240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228600</xdr:colOff>
                    <xdr:row>39</xdr:row>
                    <xdr:rowOff>22860</xdr:rowOff>
                  </from>
                  <to>
                    <xdr:col>10</xdr:col>
                    <xdr:colOff>7620</xdr:colOff>
                    <xdr:row>40</xdr:row>
                    <xdr:rowOff>22860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228600</xdr:colOff>
                    <xdr:row>40</xdr:row>
                    <xdr:rowOff>22860</xdr:rowOff>
                  </from>
                  <to>
                    <xdr:col>10</xdr:col>
                    <xdr:colOff>7620</xdr:colOff>
                    <xdr:row>41</xdr:row>
                    <xdr:rowOff>22860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11</xdr:col>
                    <xdr:colOff>220980</xdr:colOff>
                    <xdr:row>36</xdr:row>
                    <xdr:rowOff>15240</xdr:rowOff>
                  </from>
                  <to>
                    <xdr:col>12</xdr:col>
                    <xdr:colOff>7620</xdr:colOff>
                    <xdr:row>37</xdr:row>
                    <xdr:rowOff>22860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11</xdr:col>
                    <xdr:colOff>220980</xdr:colOff>
                    <xdr:row>37</xdr:row>
                    <xdr:rowOff>22860</xdr:rowOff>
                  </from>
                  <to>
                    <xdr:col>12</xdr:col>
                    <xdr:colOff>7620</xdr:colOff>
                    <xdr:row>38</xdr:row>
                    <xdr:rowOff>22860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11</xdr:col>
                    <xdr:colOff>220980</xdr:colOff>
                    <xdr:row>38</xdr:row>
                    <xdr:rowOff>22860</xdr:rowOff>
                  </from>
                  <to>
                    <xdr:col>12</xdr:col>
                    <xdr:colOff>7620</xdr:colOff>
                    <xdr:row>39</xdr:row>
                    <xdr:rowOff>22860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11</xdr:col>
                    <xdr:colOff>220980</xdr:colOff>
                    <xdr:row>39</xdr:row>
                    <xdr:rowOff>22860</xdr:rowOff>
                  </from>
                  <to>
                    <xdr:col>12</xdr:col>
                    <xdr:colOff>7620</xdr:colOff>
                    <xdr:row>40</xdr:row>
                    <xdr:rowOff>22860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11</xdr:col>
                    <xdr:colOff>220980</xdr:colOff>
                    <xdr:row>40</xdr:row>
                    <xdr:rowOff>22860</xdr:rowOff>
                  </from>
                  <to>
                    <xdr:col>12</xdr:col>
                    <xdr:colOff>7620</xdr:colOff>
                    <xdr:row>41</xdr:row>
                    <xdr:rowOff>22860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xdr:col>
                    <xdr:colOff>213360</xdr:colOff>
                    <xdr:row>43</xdr:row>
                    <xdr:rowOff>190500</xdr:rowOff>
                  </from>
                  <to>
                    <xdr:col>1</xdr:col>
                    <xdr:colOff>426720</xdr:colOff>
                    <xdr:row>45</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xdr:col>
                    <xdr:colOff>213360</xdr:colOff>
                    <xdr:row>45</xdr:row>
                    <xdr:rowOff>0</xdr:rowOff>
                  </from>
                  <to>
                    <xdr:col>1</xdr:col>
                    <xdr:colOff>426720</xdr:colOff>
                    <xdr:row>46</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xdr:col>
                    <xdr:colOff>220980</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213360</xdr:colOff>
                    <xdr:row>52</xdr:row>
                    <xdr:rowOff>0</xdr:rowOff>
                  </from>
                  <to>
                    <xdr:col>4</xdr:col>
                    <xdr:colOff>434340</xdr:colOff>
                    <xdr:row>53</xdr:row>
                    <xdr:rowOff>0</xdr:rowOff>
                  </to>
                </anchor>
              </controlPr>
            </control>
          </mc:Choice>
        </mc:AlternateContent>
        <mc:AlternateContent xmlns:mc="http://schemas.openxmlformats.org/markup-compatibility/2006">
          <mc:Choice Requires="x14">
            <control shapeId="4140" r:id="rId31" name="Check Box 44">
              <controlPr defaultSize="0" autoFill="0" autoLine="0" autoPict="0">
                <anchor moveWithCells="1">
                  <from>
                    <xdr:col>1</xdr:col>
                    <xdr:colOff>220980</xdr:colOff>
                    <xdr:row>54</xdr:row>
                    <xdr:rowOff>0</xdr:rowOff>
                  </from>
                  <to>
                    <xdr:col>2</xdr:col>
                    <xdr:colOff>0</xdr:colOff>
                    <xdr:row>55</xdr:row>
                    <xdr:rowOff>0</xdr:rowOff>
                  </to>
                </anchor>
              </controlPr>
            </control>
          </mc:Choice>
        </mc:AlternateContent>
        <mc:AlternateContent xmlns:mc="http://schemas.openxmlformats.org/markup-compatibility/2006">
          <mc:Choice Requires="x14">
            <control shapeId="4141" r:id="rId32" name="Check Box 45">
              <controlPr defaultSize="0" autoFill="0" autoLine="0" autoPict="0">
                <anchor moveWithCells="1">
                  <from>
                    <xdr:col>1</xdr:col>
                    <xdr:colOff>220980</xdr:colOff>
                    <xdr:row>57</xdr:row>
                    <xdr:rowOff>15240</xdr:rowOff>
                  </from>
                  <to>
                    <xdr:col>2</xdr:col>
                    <xdr:colOff>0</xdr:colOff>
                    <xdr:row>58</xdr:row>
                    <xdr:rowOff>15240</xdr:rowOff>
                  </to>
                </anchor>
              </controlPr>
            </control>
          </mc:Choice>
        </mc:AlternateContent>
        <mc:AlternateContent xmlns:mc="http://schemas.openxmlformats.org/markup-compatibility/2006">
          <mc:Choice Requires="x14">
            <control shapeId="4142" r:id="rId33" name="Check Box 46">
              <controlPr defaultSize="0" autoFill="0" autoLine="0" autoPict="0">
                <anchor moveWithCells="1">
                  <from>
                    <xdr:col>1</xdr:col>
                    <xdr:colOff>220980</xdr:colOff>
                    <xdr:row>59</xdr:row>
                    <xdr:rowOff>190500</xdr:rowOff>
                  </from>
                  <to>
                    <xdr:col>2</xdr:col>
                    <xdr:colOff>0</xdr:colOff>
                    <xdr:row>61</xdr:row>
                    <xdr:rowOff>0</xdr:rowOff>
                  </to>
                </anchor>
              </controlPr>
            </control>
          </mc:Choice>
        </mc:AlternateContent>
        <mc:AlternateContent xmlns:mc="http://schemas.openxmlformats.org/markup-compatibility/2006">
          <mc:Choice Requires="x14">
            <control shapeId="4143" r:id="rId34" name="Check Box 47">
              <controlPr defaultSize="0" autoFill="0" autoLine="0" autoPict="0">
                <anchor moveWithCells="1">
                  <from>
                    <xdr:col>1</xdr:col>
                    <xdr:colOff>220980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4144" r:id="rId35" name="Check Box 48">
              <controlPr defaultSize="0" autoFill="0" autoLine="0" autoPict="0">
                <anchor moveWithCells="1">
                  <from>
                    <xdr:col>1</xdr:col>
                    <xdr:colOff>220980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4145" r:id="rId36" name="Check Box 49">
              <controlPr defaultSize="0" autoFill="0" autoLine="0" autoPict="0">
                <anchor moveWithCells="1">
                  <from>
                    <xdr:col>1</xdr:col>
                    <xdr:colOff>220980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4146" r:id="rId37" name="Check Box 50">
              <controlPr defaultSize="0" autoFill="0" autoLine="0" autoPict="0">
                <anchor moveWithCells="1">
                  <from>
                    <xdr:col>1</xdr:col>
                    <xdr:colOff>220980</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4147" r:id="rId38" name="Check Box 51">
              <controlPr defaultSize="0" autoFill="0" autoLine="0" autoPict="0">
                <anchor moveWithCells="1">
                  <from>
                    <xdr:col>1</xdr:col>
                    <xdr:colOff>213360</xdr:colOff>
                    <xdr:row>280</xdr:row>
                    <xdr:rowOff>0</xdr:rowOff>
                  </from>
                  <to>
                    <xdr:col>1</xdr:col>
                    <xdr:colOff>434340</xdr:colOff>
                    <xdr:row>281</xdr:row>
                    <xdr:rowOff>0</xdr:rowOff>
                  </to>
                </anchor>
              </controlPr>
            </control>
          </mc:Choice>
        </mc:AlternateContent>
        <mc:AlternateContent xmlns:mc="http://schemas.openxmlformats.org/markup-compatibility/2006">
          <mc:Choice Requires="x14">
            <control shapeId="4148" r:id="rId39" name="Check Box 52">
              <controlPr defaultSize="0" autoFill="0" autoLine="0" autoPict="0">
                <anchor moveWithCells="1">
                  <from>
                    <xdr:col>1</xdr:col>
                    <xdr:colOff>213360</xdr:colOff>
                    <xdr:row>281</xdr:row>
                    <xdr:rowOff>0</xdr:rowOff>
                  </from>
                  <to>
                    <xdr:col>1</xdr:col>
                    <xdr:colOff>434340</xdr:colOff>
                    <xdr:row>282</xdr:row>
                    <xdr:rowOff>0</xdr:rowOff>
                  </to>
                </anchor>
              </controlPr>
            </control>
          </mc:Choice>
        </mc:AlternateContent>
        <mc:AlternateContent xmlns:mc="http://schemas.openxmlformats.org/markup-compatibility/2006">
          <mc:Choice Requires="x14">
            <control shapeId="4149" r:id="rId40" name="Check Box 53">
              <controlPr defaultSize="0" autoFill="0" autoLine="0" autoPict="0">
                <anchor moveWithCells="1">
                  <from>
                    <xdr:col>1</xdr:col>
                    <xdr:colOff>213360</xdr:colOff>
                    <xdr:row>282</xdr:row>
                    <xdr:rowOff>0</xdr:rowOff>
                  </from>
                  <to>
                    <xdr:col>1</xdr:col>
                    <xdr:colOff>434340</xdr:colOff>
                    <xdr:row>283</xdr:row>
                    <xdr:rowOff>0</xdr:rowOff>
                  </to>
                </anchor>
              </controlPr>
            </control>
          </mc:Choice>
        </mc:AlternateContent>
        <mc:AlternateContent xmlns:mc="http://schemas.openxmlformats.org/markup-compatibility/2006">
          <mc:Choice Requires="x14">
            <control shapeId="4150" r:id="rId41" name="Check Box 54">
              <controlPr defaultSize="0" autoFill="0" autoLine="0" autoPict="0">
                <anchor moveWithCells="1">
                  <from>
                    <xdr:col>1</xdr:col>
                    <xdr:colOff>213360</xdr:colOff>
                    <xdr:row>283</xdr:row>
                    <xdr:rowOff>0</xdr:rowOff>
                  </from>
                  <to>
                    <xdr:col>1</xdr:col>
                    <xdr:colOff>434340</xdr:colOff>
                    <xdr:row>284</xdr:row>
                    <xdr:rowOff>0</xdr:rowOff>
                  </to>
                </anchor>
              </controlPr>
            </control>
          </mc:Choice>
        </mc:AlternateContent>
        <mc:AlternateContent xmlns:mc="http://schemas.openxmlformats.org/markup-compatibility/2006">
          <mc:Choice Requires="x14">
            <control shapeId="4151" r:id="rId42" name="Check Box 55">
              <controlPr defaultSize="0" autoFill="0" autoLine="0" autoPict="0">
                <anchor moveWithCells="1">
                  <from>
                    <xdr:col>1</xdr:col>
                    <xdr:colOff>220980</xdr:colOff>
                    <xdr:row>75</xdr:row>
                    <xdr:rowOff>15240</xdr:rowOff>
                  </from>
                  <to>
                    <xdr:col>2</xdr:col>
                    <xdr:colOff>0</xdr:colOff>
                    <xdr:row>76</xdr:row>
                    <xdr:rowOff>15240</xdr:rowOff>
                  </to>
                </anchor>
              </controlPr>
            </control>
          </mc:Choice>
        </mc:AlternateContent>
        <mc:AlternateContent xmlns:mc="http://schemas.openxmlformats.org/markup-compatibility/2006">
          <mc:Choice Requires="x14">
            <control shapeId="4152" r:id="rId43" name="Check Box 56">
              <controlPr defaultSize="0" autoFill="0" autoLine="0" autoPict="0">
                <anchor moveWithCells="1">
                  <from>
                    <xdr:col>4</xdr:col>
                    <xdr:colOff>213360</xdr:colOff>
                    <xdr:row>75</xdr:row>
                    <xdr:rowOff>0</xdr:rowOff>
                  </from>
                  <to>
                    <xdr:col>4</xdr:col>
                    <xdr:colOff>434340</xdr:colOff>
                    <xdr:row>76</xdr:row>
                    <xdr:rowOff>0</xdr:rowOff>
                  </to>
                </anchor>
              </controlPr>
            </control>
          </mc:Choice>
        </mc:AlternateContent>
        <mc:AlternateContent xmlns:mc="http://schemas.openxmlformats.org/markup-compatibility/2006">
          <mc:Choice Requires="x14">
            <control shapeId="4153" r:id="rId44" name="Check Box 57">
              <controlPr defaultSize="0" autoFill="0" autoLine="0" autoPict="0">
                <anchor moveWithCells="1">
                  <from>
                    <xdr:col>1</xdr:col>
                    <xdr:colOff>220980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4154" r:id="rId45" name="Check Box 58">
              <controlPr defaultSize="0" autoFill="0" autoLine="0" autoPict="0">
                <anchor moveWithCells="1">
                  <from>
                    <xdr:col>1</xdr:col>
                    <xdr:colOff>220980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4155" r:id="rId46" name="Check Box 59">
              <controlPr defaultSize="0" autoFill="0" autoLine="0" autoPict="0">
                <anchor moveWithCells="1">
                  <from>
                    <xdr:col>1</xdr:col>
                    <xdr:colOff>220980</xdr:colOff>
                    <xdr:row>83</xdr:row>
                    <xdr:rowOff>0</xdr:rowOff>
                  </from>
                  <to>
                    <xdr:col>2</xdr:col>
                    <xdr:colOff>0</xdr:colOff>
                    <xdr:row>84</xdr:row>
                    <xdr:rowOff>0</xdr:rowOff>
                  </to>
                </anchor>
              </controlPr>
            </control>
          </mc:Choice>
        </mc:AlternateContent>
        <mc:AlternateContent xmlns:mc="http://schemas.openxmlformats.org/markup-compatibility/2006">
          <mc:Choice Requires="x14">
            <control shapeId="4156" r:id="rId47" name="Check Box 60">
              <controlPr defaultSize="0" autoFill="0" autoLine="0" autoPict="0">
                <anchor moveWithCells="1">
                  <from>
                    <xdr:col>1</xdr:col>
                    <xdr:colOff>220980</xdr:colOff>
                    <xdr:row>86</xdr:row>
                    <xdr:rowOff>0</xdr:rowOff>
                  </from>
                  <to>
                    <xdr:col>2</xdr:col>
                    <xdr:colOff>0</xdr:colOff>
                    <xdr:row>87</xdr:row>
                    <xdr:rowOff>0</xdr:rowOff>
                  </to>
                </anchor>
              </controlPr>
            </control>
          </mc:Choice>
        </mc:AlternateContent>
        <mc:AlternateContent xmlns:mc="http://schemas.openxmlformats.org/markup-compatibility/2006">
          <mc:Choice Requires="x14">
            <control shapeId="4157" r:id="rId48" name="Check Box 61">
              <controlPr defaultSize="0" autoFill="0" autoLine="0" autoPict="0">
                <anchor moveWithCells="1">
                  <from>
                    <xdr:col>1</xdr:col>
                    <xdr:colOff>220980</xdr:colOff>
                    <xdr:row>88</xdr:row>
                    <xdr:rowOff>7620</xdr:rowOff>
                  </from>
                  <to>
                    <xdr:col>2</xdr:col>
                    <xdr:colOff>0</xdr:colOff>
                    <xdr:row>89</xdr:row>
                    <xdr:rowOff>7620</xdr:rowOff>
                  </to>
                </anchor>
              </controlPr>
            </control>
          </mc:Choice>
        </mc:AlternateContent>
        <mc:AlternateContent xmlns:mc="http://schemas.openxmlformats.org/markup-compatibility/2006">
          <mc:Choice Requires="x14">
            <control shapeId="4158" r:id="rId49" name="Check Box 62">
              <controlPr defaultSize="0" autoFill="0" autoLine="0" autoPict="0">
                <anchor moveWithCells="1">
                  <from>
                    <xdr:col>1</xdr:col>
                    <xdr:colOff>220980</xdr:colOff>
                    <xdr:row>91</xdr:row>
                    <xdr:rowOff>0</xdr:rowOff>
                  </from>
                  <to>
                    <xdr:col>2</xdr:col>
                    <xdr:colOff>0</xdr:colOff>
                    <xdr:row>92</xdr:row>
                    <xdr:rowOff>0</xdr:rowOff>
                  </to>
                </anchor>
              </controlPr>
            </control>
          </mc:Choice>
        </mc:AlternateContent>
        <mc:AlternateContent xmlns:mc="http://schemas.openxmlformats.org/markup-compatibility/2006">
          <mc:Choice Requires="x14">
            <control shapeId="4159" r:id="rId50" name="Check Box 63">
              <controlPr defaultSize="0" autoFill="0" autoLine="0" autoPict="0">
                <anchor moveWithCells="1">
                  <from>
                    <xdr:col>1</xdr:col>
                    <xdr:colOff>220980</xdr:colOff>
                    <xdr:row>93</xdr:row>
                    <xdr:rowOff>0</xdr:rowOff>
                  </from>
                  <to>
                    <xdr:col>2</xdr:col>
                    <xdr:colOff>0</xdr:colOff>
                    <xdr:row>94</xdr:row>
                    <xdr:rowOff>0</xdr:rowOff>
                  </to>
                </anchor>
              </controlPr>
            </control>
          </mc:Choice>
        </mc:AlternateContent>
        <mc:AlternateContent xmlns:mc="http://schemas.openxmlformats.org/markup-compatibility/2006">
          <mc:Choice Requires="x14">
            <control shapeId="4160" r:id="rId51" name="Check Box 64">
              <controlPr defaultSize="0" autoFill="0" autoLine="0" autoPict="0">
                <anchor moveWithCells="1">
                  <from>
                    <xdr:col>1</xdr:col>
                    <xdr:colOff>220980</xdr:colOff>
                    <xdr:row>98</xdr:row>
                    <xdr:rowOff>0</xdr:rowOff>
                  </from>
                  <to>
                    <xdr:col>2</xdr:col>
                    <xdr:colOff>0</xdr:colOff>
                    <xdr:row>99</xdr:row>
                    <xdr:rowOff>0</xdr:rowOff>
                  </to>
                </anchor>
              </controlPr>
            </control>
          </mc:Choice>
        </mc:AlternateContent>
        <mc:AlternateContent xmlns:mc="http://schemas.openxmlformats.org/markup-compatibility/2006">
          <mc:Choice Requires="x14">
            <control shapeId="4161" r:id="rId52" name="Check Box 65">
              <controlPr defaultSize="0" autoFill="0" autoLine="0" autoPict="0">
                <anchor moveWithCells="1">
                  <from>
                    <xdr:col>4</xdr:col>
                    <xdr:colOff>213360</xdr:colOff>
                    <xdr:row>98</xdr:row>
                    <xdr:rowOff>0</xdr:rowOff>
                  </from>
                  <to>
                    <xdr:col>4</xdr:col>
                    <xdr:colOff>434340</xdr:colOff>
                    <xdr:row>99</xdr:row>
                    <xdr:rowOff>0</xdr:rowOff>
                  </to>
                </anchor>
              </controlPr>
            </control>
          </mc:Choice>
        </mc:AlternateContent>
        <mc:AlternateContent xmlns:mc="http://schemas.openxmlformats.org/markup-compatibility/2006">
          <mc:Choice Requires="x14">
            <control shapeId="4162" r:id="rId53" name="Check Box 66">
              <controlPr defaultSize="0" autoFill="0" autoLine="0" autoPict="0">
                <anchor moveWithCells="1">
                  <from>
                    <xdr:col>1</xdr:col>
                    <xdr:colOff>220980</xdr:colOff>
                    <xdr:row>100</xdr:row>
                    <xdr:rowOff>0</xdr:rowOff>
                  </from>
                  <to>
                    <xdr:col>2</xdr:col>
                    <xdr:colOff>0</xdr:colOff>
                    <xdr:row>101</xdr:row>
                    <xdr:rowOff>0</xdr:rowOff>
                  </to>
                </anchor>
              </controlPr>
            </control>
          </mc:Choice>
        </mc:AlternateContent>
        <mc:AlternateContent xmlns:mc="http://schemas.openxmlformats.org/markup-compatibility/2006">
          <mc:Choice Requires="x14">
            <control shapeId="4163" r:id="rId54" name="Check Box 67">
              <controlPr defaultSize="0" autoFill="0" autoLine="0" autoPict="0">
                <anchor moveWithCells="1">
                  <from>
                    <xdr:col>1</xdr:col>
                    <xdr:colOff>220980</xdr:colOff>
                    <xdr:row>103</xdr:row>
                    <xdr:rowOff>0</xdr:rowOff>
                  </from>
                  <to>
                    <xdr:col>2</xdr:col>
                    <xdr:colOff>0</xdr:colOff>
                    <xdr:row>104</xdr:row>
                    <xdr:rowOff>0</xdr:rowOff>
                  </to>
                </anchor>
              </controlPr>
            </control>
          </mc:Choice>
        </mc:AlternateContent>
        <mc:AlternateContent xmlns:mc="http://schemas.openxmlformats.org/markup-compatibility/2006">
          <mc:Choice Requires="x14">
            <control shapeId="4164" r:id="rId55" name="Check Box 68">
              <controlPr defaultSize="0" autoFill="0" autoLine="0" autoPict="0">
                <anchor moveWithCells="1">
                  <from>
                    <xdr:col>1</xdr:col>
                    <xdr:colOff>220980</xdr:colOff>
                    <xdr:row>106</xdr:row>
                    <xdr:rowOff>0</xdr:rowOff>
                  </from>
                  <to>
                    <xdr:col>2</xdr:col>
                    <xdr:colOff>0</xdr:colOff>
                    <xdr:row>107</xdr:row>
                    <xdr:rowOff>0</xdr:rowOff>
                  </to>
                </anchor>
              </controlPr>
            </control>
          </mc:Choice>
        </mc:AlternateContent>
        <mc:AlternateContent xmlns:mc="http://schemas.openxmlformats.org/markup-compatibility/2006">
          <mc:Choice Requires="x14">
            <control shapeId="4165" r:id="rId56" name="Check Box 69">
              <controlPr defaultSize="0" autoFill="0" autoLine="0" autoPict="0">
                <anchor moveWithCells="1">
                  <from>
                    <xdr:col>1</xdr:col>
                    <xdr:colOff>220980</xdr:colOff>
                    <xdr:row>109</xdr:row>
                    <xdr:rowOff>0</xdr:rowOff>
                  </from>
                  <to>
                    <xdr:col>2</xdr:col>
                    <xdr:colOff>0</xdr:colOff>
                    <xdr:row>110</xdr:row>
                    <xdr:rowOff>0</xdr:rowOff>
                  </to>
                </anchor>
              </controlPr>
            </control>
          </mc:Choice>
        </mc:AlternateContent>
        <mc:AlternateContent xmlns:mc="http://schemas.openxmlformats.org/markup-compatibility/2006">
          <mc:Choice Requires="x14">
            <control shapeId="4166" r:id="rId57" name="Check Box 70">
              <controlPr defaultSize="0" autoFill="0" autoLine="0" autoPict="0">
                <anchor moveWithCells="1">
                  <from>
                    <xdr:col>1</xdr:col>
                    <xdr:colOff>220980</xdr:colOff>
                    <xdr:row>111</xdr:row>
                    <xdr:rowOff>0</xdr:rowOff>
                  </from>
                  <to>
                    <xdr:col>2</xdr:col>
                    <xdr:colOff>0</xdr:colOff>
                    <xdr:row>112</xdr:row>
                    <xdr:rowOff>0</xdr:rowOff>
                  </to>
                </anchor>
              </controlPr>
            </control>
          </mc:Choice>
        </mc:AlternateContent>
        <mc:AlternateContent xmlns:mc="http://schemas.openxmlformats.org/markup-compatibility/2006">
          <mc:Choice Requires="x14">
            <control shapeId="4167" r:id="rId58" name="Check Box 71">
              <controlPr defaultSize="0" autoFill="0" autoLine="0" autoPict="0">
                <anchor moveWithCells="1">
                  <from>
                    <xdr:col>1</xdr:col>
                    <xdr:colOff>220980</xdr:colOff>
                    <xdr:row>114</xdr:row>
                    <xdr:rowOff>0</xdr:rowOff>
                  </from>
                  <to>
                    <xdr:col>2</xdr:col>
                    <xdr:colOff>0</xdr:colOff>
                    <xdr:row>115</xdr:row>
                    <xdr:rowOff>0</xdr:rowOff>
                  </to>
                </anchor>
              </controlPr>
            </control>
          </mc:Choice>
        </mc:AlternateContent>
        <mc:AlternateContent xmlns:mc="http://schemas.openxmlformats.org/markup-compatibility/2006">
          <mc:Choice Requires="x14">
            <control shapeId="4168" r:id="rId59" name="Check Box 72">
              <controlPr defaultSize="0" autoFill="0" autoLine="0" autoPict="0">
                <anchor moveWithCells="1">
                  <from>
                    <xdr:col>1</xdr:col>
                    <xdr:colOff>220980</xdr:colOff>
                    <xdr:row>116</xdr:row>
                    <xdr:rowOff>0</xdr:rowOff>
                  </from>
                  <to>
                    <xdr:col>2</xdr:col>
                    <xdr:colOff>0</xdr:colOff>
                    <xdr:row>117</xdr:row>
                    <xdr:rowOff>0</xdr:rowOff>
                  </to>
                </anchor>
              </controlPr>
            </control>
          </mc:Choice>
        </mc:AlternateContent>
        <mc:AlternateContent xmlns:mc="http://schemas.openxmlformats.org/markup-compatibility/2006">
          <mc:Choice Requires="x14">
            <control shapeId="4169" r:id="rId60" name="Check Box 73">
              <controlPr defaultSize="0" autoFill="0" autoLine="0" autoPict="0">
                <anchor moveWithCells="1">
                  <from>
                    <xdr:col>1</xdr:col>
                    <xdr:colOff>220980</xdr:colOff>
                    <xdr:row>144</xdr:row>
                    <xdr:rowOff>7620</xdr:rowOff>
                  </from>
                  <to>
                    <xdr:col>2</xdr:col>
                    <xdr:colOff>0</xdr:colOff>
                    <xdr:row>145</xdr:row>
                    <xdr:rowOff>7620</xdr:rowOff>
                  </to>
                </anchor>
              </controlPr>
            </control>
          </mc:Choice>
        </mc:AlternateContent>
        <mc:AlternateContent xmlns:mc="http://schemas.openxmlformats.org/markup-compatibility/2006">
          <mc:Choice Requires="x14">
            <control shapeId="4170" r:id="rId61" name="Check Box 74">
              <controlPr defaultSize="0" autoFill="0" autoLine="0" autoPict="0">
                <anchor moveWithCells="1">
                  <from>
                    <xdr:col>4</xdr:col>
                    <xdr:colOff>213360</xdr:colOff>
                    <xdr:row>144</xdr:row>
                    <xdr:rowOff>0</xdr:rowOff>
                  </from>
                  <to>
                    <xdr:col>4</xdr:col>
                    <xdr:colOff>426720</xdr:colOff>
                    <xdr:row>145</xdr:row>
                    <xdr:rowOff>0</xdr:rowOff>
                  </to>
                </anchor>
              </controlPr>
            </control>
          </mc:Choice>
        </mc:AlternateContent>
        <mc:AlternateContent xmlns:mc="http://schemas.openxmlformats.org/markup-compatibility/2006">
          <mc:Choice Requires="x14">
            <control shapeId="4171" r:id="rId62" name="Check Box 75">
              <controlPr defaultSize="0" autoFill="0" autoLine="0" autoPict="0">
                <anchor moveWithCells="1">
                  <from>
                    <xdr:col>1</xdr:col>
                    <xdr:colOff>220980</xdr:colOff>
                    <xdr:row>146</xdr:row>
                    <xdr:rowOff>0</xdr:rowOff>
                  </from>
                  <to>
                    <xdr:col>2</xdr:col>
                    <xdr:colOff>0</xdr:colOff>
                    <xdr:row>147</xdr:row>
                    <xdr:rowOff>0</xdr:rowOff>
                  </to>
                </anchor>
              </controlPr>
            </control>
          </mc:Choice>
        </mc:AlternateContent>
        <mc:AlternateContent xmlns:mc="http://schemas.openxmlformats.org/markup-compatibility/2006">
          <mc:Choice Requires="x14">
            <control shapeId="4172" r:id="rId63" name="Check Box 76">
              <controlPr defaultSize="0" autoFill="0" autoLine="0" autoPict="0">
                <anchor moveWithCells="1">
                  <from>
                    <xdr:col>1</xdr:col>
                    <xdr:colOff>220980</xdr:colOff>
                    <xdr:row>149</xdr:row>
                    <xdr:rowOff>0</xdr:rowOff>
                  </from>
                  <to>
                    <xdr:col>2</xdr:col>
                    <xdr:colOff>0</xdr:colOff>
                    <xdr:row>150</xdr:row>
                    <xdr:rowOff>0</xdr:rowOff>
                  </to>
                </anchor>
              </controlPr>
            </control>
          </mc:Choice>
        </mc:AlternateContent>
        <mc:AlternateContent xmlns:mc="http://schemas.openxmlformats.org/markup-compatibility/2006">
          <mc:Choice Requires="x14">
            <control shapeId="4173" r:id="rId64" name="Check Box 77">
              <controlPr defaultSize="0" autoFill="0" autoLine="0" autoPict="0">
                <anchor moveWithCells="1">
                  <from>
                    <xdr:col>1</xdr:col>
                    <xdr:colOff>220980</xdr:colOff>
                    <xdr:row>152</xdr:row>
                    <xdr:rowOff>0</xdr:rowOff>
                  </from>
                  <to>
                    <xdr:col>2</xdr:col>
                    <xdr:colOff>0</xdr:colOff>
                    <xdr:row>153</xdr:row>
                    <xdr:rowOff>0</xdr:rowOff>
                  </to>
                </anchor>
              </controlPr>
            </control>
          </mc:Choice>
        </mc:AlternateContent>
        <mc:AlternateContent xmlns:mc="http://schemas.openxmlformats.org/markup-compatibility/2006">
          <mc:Choice Requires="x14">
            <control shapeId="4174" r:id="rId65" name="Check Box 78">
              <controlPr defaultSize="0" autoFill="0" autoLine="0" autoPict="0">
                <anchor moveWithCells="1">
                  <from>
                    <xdr:col>1</xdr:col>
                    <xdr:colOff>220980</xdr:colOff>
                    <xdr:row>155</xdr:row>
                    <xdr:rowOff>0</xdr:rowOff>
                  </from>
                  <to>
                    <xdr:col>2</xdr:col>
                    <xdr:colOff>0</xdr:colOff>
                    <xdr:row>156</xdr:row>
                    <xdr:rowOff>0</xdr:rowOff>
                  </to>
                </anchor>
              </controlPr>
            </control>
          </mc:Choice>
        </mc:AlternateContent>
        <mc:AlternateContent xmlns:mc="http://schemas.openxmlformats.org/markup-compatibility/2006">
          <mc:Choice Requires="x14">
            <control shapeId="4175" r:id="rId66" name="Check Box 79">
              <controlPr defaultSize="0" autoFill="0" autoLine="0" autoPict="0">
                <anchor moveWithCells="1">
                  <from>
                    <xdr:col>1</xdr:col>
                    <xdr:colOff>220980</xdr:colOff>
                    <xdr:row>157</xdr:row>
                    <xdr:rowOff>0</xdr:rowOff>
                  </from>
                  <to>
                    <xdr:col>2</xdr:col>
                    <xdr:colOff>0</xdr:colOff>
                    <xdr:row>158</xdr:row>
                    <xdr:rowOff>0</xdr:rowOff>
                  </to>
                </anchor>
              </controlPr>
            </control>
          </mc:Choice>
        </mc:AlternateContent>
        <mc:AlternateContent xmlns:mc="http://schemas.openxmlformats.org/markup-compatibility/2006">
          <mc:Choice Requires="x14">
            <control shapeId="4176" r:id="rId67" name="Check Box 80">
              <controlPr defaultSize="0" autoFill="0" autoLine="0" autoPict="0">
                <anchor moveWithCells="1">
                  <from>
                    <xdr:col>1</xdr:col>
                    <xdr:colOff>220980</xdr:colOff>
                    <xdr:row>160</xdr:row>
                    <xdr:rowOff>0</xdr:rowOff>
                  </from>
                  <to>
                    <xdr:col>2</xdr:col>
                    <xdr:colOff>0</xdr:colOff>
                    <xdr:row>161</xdr:row>
                    <xdr:rowOff>0</xdr:rowOff>
                  </to>
                </anchor>
              </controlPr>
            </control>
          </mc:Choice>
        </mc:AlternateContent>
        <mc:AlternateContent xmlns:mc="http://schemas.openxmlformats.org/markup-compatibility/2006">
          <mc:Choice Requires="x14">
            <control shapeId="4177" r:id="rId68" name="Check Box 81">
              <controlPr defaultSize="0" autoFill="0" autoLine="0" autoPict="0">
                <anchor moveWithCells="1">
                  <from>
                    <xdr:col>1</xdr:col>
                    <xdr:colOff>220980</xdr:colOff>
                    <xdr:row>162</xdr:row>
                    <xdr:rowOff>0</xdr:rowOff>
                  </from>
                  <to>
                    <xdr:col>2</xdr:col>
                    <xdr:colOff>0</xdr:colOff>
                    <xdr:row>163</xdr:row>
                    <xdr:rowOff>0</xdr:rowOff>
                  </to>
                </anchor>
              </controlPr>
            </control>
          </mc:Choice>
        </mc:AlternateContent>
        <mc:AlternateContent xmlns:mc="http://schemas.openxmlformats.org/markup-compatibility/2006">
          <mc:Choice Requires="x14">
            <control shapeId="4178" r:id="rId69" name="Check Box 82">
              <controlPr defaultSize="0" autoFill="0" autoLine="0" autoPict="0">
                <anchor moveWithCells="1">
                  <from>
                    <xdr:col>1</xdr:col>
                    <xdr:colOff>220980</xdr:colOff>
                    <xdr:row>121</xdr:row>
                    <xdr:rowOff>0</xdr:rowOff>
                  </from>
                  <to>
                    <xdr:col>2</xdr:col>
                    <xdr:colOff>0</xdr:colOff>
                    <xdr:row>122</xdr:row>
                    <xdr:rowOff>0</xdr:rowOff>
                  </to>
                </anchor>
              </controlPr>
            </control>
          </mc:Choice>
        </mc:AlternateContent>
        <mc:AlternateContent xmlns:mc="http://schemas.openxmlformats.org/markup-compatibility/2006">
          <mc:Choice Requires="x14">
            <control shapeId="4179" r:id="rId70" name="Check Box 83">
              <controlPr defaultSize="0" autoFill="0" autoLine="0" autoPict="0">
                <anchor moveWithCells="1">
                  <from>
                    <xdr:col>4</xdr:col>
                    <xdr:colOff>220980</xdr:colOff>
                    <xdr:row>121</xdr:row>
                    <xdr:rowOff>0</xdr:rowOff>
                  </from>
                  <to>
                    <xdr:col>5</xdr:col>
                    <xdr:colOff>0</xdr:colOff>
                    <xdr:row>122</xdr:row>
                    <xdr:rowOff>0</xdr:rowOff>
                  </to>
                </anchor>
              </controlPr>
            </control>
          </mc:Choice>
        </mc:AlternateContent>
        <mc:AlternateContent xmlns:mc="http://schemas.openxmlformats.org/markup-compatibility/2006">
          <mc:Choice Requires="x14">
            <control shapeId="4180" r:id="rId71" name="Check Box 84">
              <controlPr defaultSize="0" autoFill="0" autoLine="0" autoPict="0">
                <anchor moveWithCells="1">
                  <from>
                    <xdr:col>1</xdr:col>
                    <xdr:colOff>220980</xdr:colOff>
                    <xdr:row>122</xdr:row>
                    <xdr:rowOff>190500</xdr:rowOff>
                  </from>
                  <to>
                    <xdr:col>2</xdr:col>
                    <xdr:colOff>0</xdr:colOff>
                    <xdr:row>124</xdr:row>
                    <xdr:rowOff>0</xdr:rowOff>
                  </to>
                </anchor>
              </controlPr>
            </control>
          </mc:Choice>
        </mc:AlternateContent>
        <mc:AlternateContent xmlns:mc="http://schemas.openxmlformats.org/markup-compatibility/2006">
          <mc:Choice Requires="x14">
            <control shapeId="4181" r:id="rId72" name="Check Box 85">
              <controlPr defaultSize="0" autoFill="0" autoLine="0" autoPict="0">
                <anchor moveWithCells="1">
                  <from>
                    <xdr:col>1</xdr:col>
                    <xdr:colOff>220980</xdr:colOff>
                    <xdr:row>126</xdr:row>
                    <xdr:rowOff>0</xdr:rowOff>
                  </from>
                  <to>
                    <xdr:col>2</xdr:col>
                    <xdr:colOff>0</xdr:colOff>
                    <xdr:row>127</xdr:row>
                    <xdr:rowOff>0</xdr:rowOff>
                  </to>
                </anchor>
              </controlPr>
            </control>
          </mc:Choice>
        </mc:AlternateContent>
        <mc:AlternateContent xmlns:mc="http://schemas.openxmlformats.org/markup-compatibility/2006">
          <mc:Choice Requires="x14">
            <control shapeId="4182" r:id="rId73" name="Check Box 86">
              <controlPr defaultSize="0" autoFill="0" autoLine="0" autoPict="0">
                <anchor moveWithCells="1">
                  <from>
                    <xdr:col>1</xdr:col>
                    <xdr:colOff>220980</xdr:colOff>
                    <xdr:row>129</xdr:row>
                    <xdr:rowOff>7620</xdr:rowOff>
                  </from>
                  <to>
                    <xdr:col>2</xdr:col>
                    <xdr:colOff>0</xdr:colOff>
                    <xdr:row>130</xdr:row>
                    <xdr:rowOff>7620</xdr:rowOff>
                  </to>
                </anchor>
              </controlPr>
            </control>
          </mc:Choice>
        </mc:AlternateContent>
        <mc:AlternateContent xmlns:mc="http://schemas.openxmlformats.org/markup-compatibility/2006">
          <mc:Choice Requires="x14">
            <control shapeId="4183" r:id="rId74" name="Check Box 87">
              <controlPr defaultSize="0" autoFill="0" autoLine="0" autoPict="0">
                <anchor moveWithCells="1">
                  <from>
                    <xdr:col>1</xdr:col>
                    <xdr:colOff>220980</xdr:colOff>
                    <xdr:row>132</xdr:row>
                    <xdr:rowOff>0</xdr:rowOff>
                  </from>
                  <to>
                    <xdr:col>2</xdr:col>
                    <xdr:colOff>0</xdr:colOff>
                    <xdr:row>133</xdr:row>
                    <xdr:rowOff>0</xdr:rowOff>
                  </to>
                </anchor>
              </controlPr>
            </control>
          </mc:Choice>
        </mc:AlternateContent>
        <mc:AlternateContent xmlns:mc="http://schemas.openxmlformats.org/markup-compatibility/2006">
          <mc:Choice Requires="x14">
            <control shapeId="4184" r:id="rId75" name="Check Box 88">
              <controlPr defaultSize="0" autoFill="0" autoLine="0" autoPict="0">
                <anchor moveWithCells="1">
                  <from>
                    <xdr:col>1</xdr:col>
                    <xdr:colOff>220980</xdr:colOff>
                    <xdr:row>134</xdr:row>
                    <xdr:rowOff>0</xdr:rowOff>
                  </from>
                  <to>
                    <xdr:col>2</xdr:col>
                    <xdr:colOff>0</xdr:colOff>
                    <xdr:row>135</xdr:row>
                    <xdr:rowOff>0</xdr:rowOff>
                  </to>
                </anchor>
              </controlPr>
            </control>
          </mc:Choice>
        </mc:AlternateContent>
        <mc:AlternateContent xmlns:mc="http://schemas.openxmlformats.org/markup-compatibility/2006">
          <mc:Choice Requires="x14">
            <control shapeId="4185" r:id="rId76" name="Check Box 89">
              <controlPr defaultSize="0" autoFill="0" autoLine="0" autoPict="0">
                <anchor moveWithCells="1">
                  <from>
                    <xdr:col>1</xdr:col>
                    <xdr:colOff>220980</xdr:colOff>
                    <xdr:row>136</xdr:row>
                    <xdr:rowOff>190500</xdr:rowOff>
                  </from>
                  <to>
                    <xdr:col>2</xdr:col>
                    <xdr:colOff>0</xdr:colOff>
                    <xdr:row>138</xdr:row>
                    <xdr:rowOff>0</xdr:rowOff>
                  </to>
                </anchor>
              </controlPr>
            </control>
          </mc:Choice>
        </mc:AlternateContent>
        <mc:AlternateContent xmlns:mc="http://schemas.openxmlformats.org/markup-compatibility/2006">
          <mc:Choice Requires="x14">
            <control shapeId="4186" r:id="rId77" name="Check Box 90">
              <controlPr defaultSize="0" autoFill="0" autoLine="0" autoPict="0">
                <anchor moveWithCells="1">
                  <from>
                    <xdr:col>1</xdr:col>
                    <xdr:colOff>220980</xdr:colOff>
                    <xdr:row>139</xdr:row>
                    <xdr:rowOff>0</xdr:rowOff>
                  </from>
                  <to>
                    <xdr:col>2</xdr:col>
                    <xdr:colOff>0</xdr:colOff>
                    <xdr:row>140</xdr:row>
                    <xdr:rowOff>0</xdr:rowOff>
                  </to>
                </anchor>
              </controlPr>
            </control>
          </mc:Choice>
        </mc:AlternateContent>
        <mc:AlternateContent xmlns:mc="http://schemas.openxmlformats.org/markup-compatibility/2006">
          <mc:Choice Requires="x14">
            <control shapeId="4187" r:id="rId78" name="Check Box 91">
              <controlPr defaultSize="0" autoFill="0" autoLine="0" autoPict="0">
                <anchor moveWithCells="1">
                  <from>
                    <xdr:col>1</xdr:col>
                    <xdr:colOff>220980</xdr:colOff>
                    <xdr:row>167</xdr:row>
                    <xdr:rowOff>0</xdr:rowOff>
                  </from>
                  <to>
                    <xdr:col>2</xdr:col>
                    <xdr:colOff>0</xdr:colOff>
                    <xdr:row>168</xdr:row>
                    <xdr:rowOff>0</xdr:rowOff>
                  </to>
                </anchor>
              </controlPr>
            </control>
          </mc:Choice>
        </mc:AlternateContent>
        <mc:AlternateContent xmlns:mc="http://schemas.openxmlformats.org/markup-compatibility/2006">
          <mc:Choice Requires="x14">
            <control shapeId="4188" r:id="rId79" name="Check Box 92">
              <controlPr defaultSize="0" autoFill="0" autoLine="0" autoPict="0">
                <anchor moveWithCells="1">
                  <from>
                    <xdr:col>4</xdr:col>
                    <xdr:colOff>213360</xdr:colOff>
                    <xdr:row>167</xdr:row>
                    <xdr:rowOff>0</xdr:rowOff>
                  </from>
                  <to>
                    <xdr:col>4</xdr:col>
                    <xdr:colOff>426720</xdr:colOff>
                    <xdr:row>168</xdr:row>
                    <xdr:rowOff>0</xdr:rowOff>
                  </to>
                </anchor>
              </controlPr>
            </control>
          </mc:Choice>
        </mc:AlternateContent>
        <mc:AlternateContent xmlns:mc="http://schemas.openxmlformats.org/markup-compatibility/2006">
          <mc:Choice Requires="x14">
            <control shapeId="4189" r:id="rId80" name="Check Box 93">
              <controlPr defaultSize="0" autoFill="0" autoLine="0" autoPict="0">
                <anchor moveWithCells="1">
                  <from>
                    <xdr:col>1</xdr:col>
                    <xdr:colOff>220980</xdr:colOff>
                    <xdr:row>169</xdr:row>
                    <xdr:rowOff>0</xdr:rowOff>
                  </from>
                  <to>
                    <xdr:col>2</xdr:col>
                    <xdr:colOff>0</xdr:colOff>
                    <xdr:row>170</xdr:row>
                    <xdr:rowOff>0</xdr:rowOff>
                  </to>
                </anchor>
              </controlPr>
            </control>
          </mc:Choice>
        </mc:AlternateContent>
        <mc:AlternateContent xmlns:mc="http://schemas.openxmlformats.org/markup-compatibility/2006">
          <mc:Choice Requires="x14">
            <control shapeId="4190" r:id="rId81" name="Check Box 94">
              <controlPr defaultSize="0" autoFill="0" autoLine="0" autoPict="0">
                <anchor moveWithCells="1">
                  <from>
                    <xdr:col>1</xdr:col>
                    <xdr:colOff>220980</xdr:colOff>
                    <xdr:row>171</xdr:row>
                    <xdr:rowOff>190500</xdr:rowOff>
                  </from>
                  <to>
                    <xdr:col>2</xdr:col>
                    <xdr:colOff>0</xdr:colOff>
                    <xdr:row>173</xdr:row>
                    <xdr:rowOff>0</xdr:rowOff>
                  </to>
                </anchor>
              </controlPr>
            </control>
          </mc:Choice>
        </mc:AlternateContent>
        <mc:AlternateContent xmlns:mc="http://schemas.openxmlformats.org/markup-compatibility/2006">
          <mc:Choice Requires="x14">
            <control shapeId="4191" r:id="rId82" name="Check Box 95">
              <controlPr defaultSize="0" autoFill="0" autoLine="0" autoPict="0">
                <anchor moveWithCells="1">
                  <from>
                    <xdr:col>1</xdr:col>
                    <xdr:colOff>220980</xdr:colOff>
                    <xdr:row>175</xdr:row>
                    <xdr:rowOff>0</xdr:rowOff>
                  </from>
                  <to>
                    <xdr:col>2</xdr:col>
                    <xdr:colOff>0</xdr:colOff>
                    <xdr:row>176</xdr:row>
                    <xdr:rowOff>0</xdr:rowOff>
                  </to>
                </anchor>
              </controlPr>
            </control>
          </mc:Choice>
        </mc:AlternateContent>
        <mc:AlternateContent xmlns:mc="http://schemas.openxmlformats.org/markup-compatibility/2006">
          <mc:Choice Requires="x14">
            <control shapeId="4192" r:id="rId83" name="Check Box 96">
              <controlPr defaultSize="0" autoFill="0" autoLine="0" autoPict="0">
                <anchor moveWithCells="1">
                  <from>
                    <xdr:col>1</xdr:col>
                    <xdr:colOff>220980</xdr:colOff>
                    <xdr:row>178</xdr:row>
                    <xdr:rowOff>0</xdr:rowOff>
                  </from>
                  <to>
                    <xdr:col>2</xdr:col>
                    <xdr:colOff>0</xdr:colOff>
                    <xdr:row>179</xdr:row>
                    <xdr:rowOff>0</xdr:rowOff>
                  </to>
                </anchor>
              </controlPr>
            </control>
          </mc:Choice>
        </mc:AlternateContent>
        <mc:AlternateContent xmlns:mc="http://schemas.openxmlformats.org/markup-compatibility/2006">
          <mc:Choice Requires="x14">
            <control shapeId="4193" r:id="rId84" name="Check Box 97">
              <controlPr defaultSize="0" autoFill="0" autoLine="0" autoPict="0">
                <anchor moveWithCells="1">
                  <from>
                    <xdr:col>1</xdr:col>
                    <xdr:colOff>220980</xdr:colOff>
                    <xdr:row>180</xdr:row>
                    <xdr:rowOff>0</xdr:rowOff>
                  </from>
                  <to>
                    <xdr:col>2</xdr:col>
                    <xdr:colOff>0</xdr:colOff>
                    <xdr:row>181</xdr:row>
                    <xdr:rowOff>0</xdr:rowOff>
                  </to>
                </anchor>
              </controlPr>
            </control>
          </mc:Choice>
        </mc:AlternateContent>
        <mc:AlternateContent xmlns:mc="http://schemas.openxmlformats.org/markup-compatibility/2006">
          <mc:Choice Requires="x14">
            <control shapeId="4194" r:id="rId85" name="Check Box 98">
              <controlPr defaultSize="0" autoFill="0" autoLine="0" autoPict="0">
                <anchor moveWithCells="1">
                  <from>
                    <xdr:col>1</xdr:col>
                    <xdr:colOff>220980</xdr:colOff>
                    <xdr:row>183</xdr:row>
                    <xdr:rowOff>0</xdr:rowOff>
                  </from>
                  <to>
                    <xdr:col>2</xdr:col>
                    <xdr:colOff>0</xdr:colOff>
                    <xdr:row>184</xdr:row>
                    <xdr:rowOff>0</xdr:rowOff>
                  </to>
                </anchor>
              </controlPr>
            </control>
          </mc:Choice>
        </mc:AlternateContent>
        <mc:AlternateContent xmlns:mc="http://schemas.openxmlformats.org/markup-compatibility/2006">
          <mc:Choice Requires="x14">
            <control shapeId="4195" r:id="rId86" name="Check Box 99">
              <controlPr defaultSize="0" autoFill="0" autoLine="0" autoPict="0">
                <anchor moveWithCells="1">
                  <from>
                    <xdr:col>1</xdr:col>
                    <xdr:colOff>220980</xdr:colOff>
                    <xdr:row>185</xdr:row>
                    <xdr:rowOff>0</xdr:rowOff>
                  </from>
                  <to>
                    <xdr:col>2</xdr:col>
                    <xdr:colOff>0</xdr:colOff>
                    <xdr:row>186</xdr:row>
                    <xdr:rowOff>0</xdr:rowOff>
                  </to>
                </anchor>
              </controlPr>
            </control>
          </mc:Choice>
        </mc:AlternateContent>
        <mc:AlternateContent xmlns:mc="http://schemas.openxmlformats.org/markup-compatibility/2006">
          <mc:Choice Requires="x14">
            <control shapeId="4196" r:id="rId87" name="Check Box 100">
              <controlPr defaultSize="0" autoFill="0" autoLine="0" autoPict="0">
                <anchor moveWithCells="1">
                  <from>
                    <xdr:col>1</xdr:col>
                    <xdr:colOff>220980</xdr:colOff>
                    <xdr:row>190</xdr:row>
                    <xdr:rowOff>0</xdr:rowOff>
                  </from>
                  <to>
                    <xdr:col>2</xdr:col>
                    <xdr:colOff>0</xdr:colOff>
                    <xdr:row>191</xdr:row>
                    <xdr:rowOff>0</xdr:rowOff>
                  </to>
                </anchor>
              </controlPr>
            </control>
          </mc:Choice>
        </mc:AlternateContent>
        <mc:AlternateContent xmlns:mc="http://schemas.openxmlformats.org/markup-compatibility/2006">
          <mc:Choice Requires="x14">
            <control shapeId="4197" r:id="rId88" name="Check Box 101">
              <controlPr defaultSize="0" autoFill="0" autoLine="0" autoPict="0">
                <anchor moveWithCells="1">
                  <from>
                    <xdr:col>4</xdr:col>
                    <xdr:colOff>213360</xdr:colOff>
                    <xdr:row>190</xdr:row>
                    <xdr:rowOff>0</xdr:rowOff>
                  </from>
                  <to>
                    <xdr:col>4</xdr:col>
                    <xdr:colOff>434340</xdr:colOff>
                    <xdr:row>191</xdr:row>
                    <xdr:rowOff>0</xdr:rowOff>
                  </to>
                </anchor>
              </controlPr>
            </control>
          </mc:Choice>
        </mc:AlternateContent>
        <mc:AlternateContent xmlns:mc="http://schemas.openxmlformats.org/markup-compatibility/2006">
          <mc:Choice Requires="x14">
            <control shapeId="4198" r:id="rId89" name="Check Box 102">
              <controlPr defaultSize="0" autoFill="0" autoLine="0" autoPict="0">
                <anchor moveWithCells="1">
                  <from>
                    <xdr:col>1</xdr:col>
                    <xdr:colOff>220980</xdr:colOff>
                    <xdr:row>192</xdr:row>
                    <xdr:rowOff>190500</xdr:rowOff>
                  </from>
                  <to>
                    <xdr:col>2</xdr:col>
                    <xdr:colOff>0</xdr:colOff>
                    <xdr:row>194</xdr:row>
                    <xdr:rowOff>0</xdr:rowOff>
                  </to>
                </anchor>
              </controlPr>
            </control>
          </mc:Choice>
        </mc:AlternateContent>
        <mc:AlternateContent xmlns:mc="http://schemas.openxmlformats.org/markup-compatibility/2006">
          <mc:Choice Requires="x14">
            <control shapeId="4199" r:id="rId90" name="Check Box 103">
              <controlPr defaultSize="0" autoFill="0" autoLine="0" autoPict="0">
                <anchor moveWithCells="1">
                  <from>
                    <xdr:col>1</xdr:col>
                    <xdr:colOff>220980</xdr:colOff>
                    <xdr:row>196</xdr:row>
                    <xdr:rowOff>0</xdr:rowOff>
                  </from>
                  <to>
                    <xdr:col>2</xdr:col>
                    <xdr:colOff>0</xdr:colOff>
                    <xdr:row>197</xdr:row>
                    <xdr:rowOff>0</xdr:rowOff>
                  </to>
                </anchor>
              </controlPr>
            </control>
          </mc:Choice>
        </mc:AlternateContent>
        <mc:AlternateContent xmlns:mc="http://schemas.openxmlformats.org/markup-compatibility/2006">
          <mc:Choice Requires="x14">
            <control shapeId="4200" r:id="rId91" name="Check Box 104">
              <controlPr defaultSize="0" autoFill="0" autoLine="0" autoPict="0">
                <anchor moveWithCells="1">
                  <from>
                    <xdr:col>1</xdr:col>
                    <xdr:colOff>220980</xdr:colOff>
                    <xdr:row>199</xdr:row>
                    <xdr:rowOff>0</xdr:rowOff>
                  </from>
                  <to>
                    <xdr:col>2</xdr:col>
                    <xdr:colOff>0</xdr:colOff>
                    <xdr:row>200</xdr:row>
                    <xdr:rowOff>0</xdr:rowOff>
                  </to>
                </anchor>
              </controlPr>
            </control>
          </mc:Choice>
        </mc:AlternateContent>
        <mc:AlternateContent xmlns:mc="http://schemas.openxmlformats.org/markup-compatibility/2006">
          <mc:Choice Requires="x14">
            <control shapeId="4201" r:id="rId92" name="Check Box 105">
              <controlPr defaultSize="0" autoFill="0" autoLine="0" autoPict="0">
                <anchor moveWithCells="1">
                  <from>
                    <xdr:col>1</xdr:col>
                    <xdr:colOff>220980</xdr:colOff>
                    <xdr:row>202</xdr:row>
                    <xdr:rowOff>0</xdr:rowOff>
                  </from>
                  <to>
                    <xdr:col>2</xdr:col>
                    <xdr:colOff>0</xdr:colOff>
                    <xdr:row>203</xdr:row>
                    <xdr:rowOff>0</xdr:rowOff>
                  </to>
                </anchor>
              </controlPr>
            </control>
          </mc:Choice>
        </mc:AlternateContent>
        <mc:AlternateContent xmlns:mc="http://schemas.openxmlformats.org/markup-compatibility/2006">
          <mc:Choice Requires="x14">
            <control shapeId="4202" r:id="rId93" name="Check Box 106">
              <controlPr defaultSize="0" autoFill="0" autoLine="0" autoPict="0">
                <anchor moveWithCells="1">
                  <from>
                    <xdr:col>1</xdr:col>
                    <xdr:colOff>220980</xdr:colOff>
                    <xdr:row>204</xdr:row>
                    <xdr:rowOff>0</xdr:rowOff>
                  </from>
                  <to>
                    <xdr:col>2</xdr:col>
                    <xdr:colOff>0</xdr:colOff>
                    <xdr:row>205</xdr:row>
                    <xdr:rowOff>0</xdr:rowOff>
                  </to>
                </anchor>
              </controlPr>
            </control>
          </mc:Choice>
        </mc:AlternateContent>
        <mc:AlternateContent xmlns:mc="http://schemas.openxmlformats.org/markup-compatibility/2006">
          <mc:Choice Requires="x14">
            <control shapeId="4203" r:id="rId94" name="Check Box 107">
              <controlPr defaultSize="0" autoFill="0" autoLine="0" autoPict="0">
                <anchor moveWithCells="1">
                  <from>
                    <xdr:col>1</xdr:col>
                    <xdr:colOff>220980</xdr:colOff>
                    <xdr:row>207</xdr:row>
                    <xdr:rowOff>0</xdr:rowOff>
                  </from>
                  <to>
                    <xdr:col>2</xdr:col>
                    <xdr:colOff>0</xdr:colOff>
                    <xdr:row>208</xdr:row>
                    <xdr:rowOff>0</xdr:rowOff>
                  </to>
                </anchor>
              </controlPr>
            </control>
          </mc:Choice>
        </mc:AlternateContent>
        <mc:AlternateContent xmlns:mc="http://schemas.openxmlformats.org/markup-compatibility/2006">
          <mc:Choice Requires="x14">
            <control shapeId="4204" r:id="rId95" name="Check Box 108">
              <controlPr defaultSize="0" autoFill="0" autoLine="0" autoPict="0">
                <anchor moveWithCells="1">
                  <from>
                    <xdr:col>1</xdr:col>
                    <xdr:colOff>220980</xdr:colOff>
                    <xdr:row>209</xdr:row>
                    <xdr:rowOff>0</xdr:rowOff>
                  </from>
                  <to>
                    <xdr:col>2</xdr:col>
                    <xdr:colOff>0</xdr:colOff>
                    <xdr:row>210</xdr:row>
                    <xdr:rowOff>0</xdr:rowOff>
                  </to>
                </anchor>
              </controlPr>
            </control>
          </mc:Choice>
        </mc:AlternateContent>
        <mc:AlternateContent xmlns:mc="http://schemas.openxmlformats.org/markup-compatibility/2006">
          <mc:Choice Requires="x14">
            <control shapeId="4205" r:id="rId96" name="Check Box 109">
              <controlPr defaultSize="0" autoFill="0" autoLine="0" autoPict="0">
                <anchor moveWithCells="1">
                  <from>
                    <xdr:col>1</xdr:col>
                    <xdr:colOff>220980</xdr:colOff>
                    <xdr:row>214</xdr:row>
                    <xdr:rowOff>0</xdr:rowOff>
                  </from>
                  <to>
                    <xdr:col>2</xdr:col>
                    <xdr:colOff>0</xdr:colOff>
                    <xdr:row>215</xdr:row>
                    <xdr:rowOff>0</xdr:rowOff>
                  </to>
                </anchor>
              </controlPr>
            </control>
          </mc:Choice>
        </mc:AlternateContent>
        <mc:AlternateContent xmlns:mc="http://schemas.openxmlformats.org/markup-compatibility/2006">
          <mc:Choice Requires="x14">
            <control shapeId="4206" r:id="rId97" name="Check Box 110">
              <controlPr defaultSize="0" autoFill="0" autoLine="0" autoPict="0">
                <anchor moveWithCells="1">
                  <from>
                    <xdr:col>4</xdr:col>
                    <xdr:colOff>213360</xdr:colOff>
                    <xdr:row>214</xdr:row>
                    <xdr:rowOff>0</xdr:rowOff>
                  </from>
                  <to>
                    <xdr:col>4</xdr:col>
                    <xdr:colOff>434340</xdr:colOff>
                    <xdr:row>215</xdr:row>
                    <xdr:rowOff>0</xdr:rowOff>
                  </to>
                </anchor>
              </controlPr>
            </control>
          </mc:Choice>
        </mc:AlternateContent>
        <mc:AlternateContent xmlns:mc="http://schemas.openxmlformats.org/markup-compatibility/2006">
          <mc:Choice Requires="x14">
            <control shapeId="4208" r:id="rId98" name="Check Box 112">
              <controlPr defaultSize="0" autoFill="0" autoLine="0" autoPict="0">
                <anchor moveWithCells="1">
                  <from>
                    <xdr:col>1</xdr:col>
                    <xdr:colOff>220980</xdr:colOff>
                    <xdr:row>216</xdr:row>
                    <xdr:rowOff>0</xdr:rowOff>
                  </from>
                  <to>
                    <xdr:col>2</xdr:col>
                    <xdr:colOff>0</xdr:colOff>
                    <xdr:row>217</xdr:row>
                    <xdr:rowOff>0</xdr:rowOff>
                  </to>
                </anchor>
              </controlPr>
            </control>
          </mc:Choice>
        </mc:AlternateContent>
        <mc:AlternateContent xmlns:mc="http://schemas.openxmlformats.org/markup-compatibility/2006">
          <mc:Choice Requires="x14">
            <control shapeId="4209" r:id="rId99" name="Check Box 113">
              <controlPr defaultSize="0" autoFill="0" autoLine="0" autoPict="0">
                <anchor moveWithCells="1">
                  <from>
                    <xdr:col>1</xdr:col>
                    <xdr:colOff>220980</xdr:colOff>
                    <xdr:row>219</xdr:row>
                    <xdr:rowOff>0</xdr:rowOff>
                  </from>
                  <to>
                    <xdr:col>2</xdr:col>
                    <xdr:colOff>0</xdr:colOff>
                    <xdr:row>220</xdr:row>
                    <xdr:rowOff>0</xdr:rowOff>
                  </to>
                </anchor>
              </controlPr>
            </control>
          </mc:Choice>
        </mc:AlternateContent>
        <mc:AlternateContent xmlns:mc="http://schemas.openxmlformats.org/markup-compatibility/2006">
          <mc:Choice Requires="x14">
            <control shapeId="4211" r:id="rId100" name="Check Box 115">
              <controlPr defaultSize="0" autoFill="0" autoLine="0" autoPict="0">
                <anchor moveWithCells="1">
                  <from>
                    <xdr:col>1</xdr:col>
                    <xdr:colOff>220980</xdr:colOff>
                    <xdr:row>222</xdr:row>
                    <xdr:rowOff>0</xdr:rowOff>
                  </from>
                  <to>
                    <xdr:col>2</xdr:col>
                    <xdr:colOff>0</xdr:colOff>
                    <xdr:row>223</xdr:row>
                    <xdr:rowOff>0</xdr:rowOff>
                  </to>
                </anchor>
              </controlPr>
            </control>
          </mc:Choice>
        </mc:AlternateContent>
        <mc:AlternateContent xmlns:mc="http://schemas.openxmlformats.org/markup-compatibility/2006">
          <mc:Choice Requires="x14">
            <control shapeId="4212" r:id="rId101" name="Check Box 116">
              <controlPr defaultSize="0" autoFill="0" autoLine="0" autoPict="0">
                <anchor moveWithCells="1">
                  <from>
                    <xdr:col>1</xdr:col>
                    <xdr:colOff>220980</xdr:colOff>
                    <xdr:row>225</xdr:row>
                    <xdr:rowOff>0</xdr:rowOff>
                  </from>
                  <to>
                    <xdr:col>2</xdr:col>
                    <xdr:colOff>0</xdr:colOff>
                    <xdr:row>226</xdr:row>
                    <xdr:rowOff>0</xdr:rowOff>
                  </to>
                </anchor>
              </controlPr>
            </control>
          </mc:Choice>
        </mc:AlternateContent>
        <mc:AlternateContent xmlns:mc="http://schemas.openxmlformats.org/markup-compatibility/2006">
          <mc:Choice Requires="x14">
            <control shapeId="4213" r:id="rId102" name="Check Box 117">
              <controlPr defaultSize="0" autoFill="0" autoLine="0" autoPict="0">
                <anchor moveWithCells="1">
                  <from>
                    <xdr:col>1</xdr:col>
                    <xdr:colOff>220980</xdr:colOff>
                    <xdr:row>227</xdr:row>
                    <xdr:rowOff>0</xdr:rowOff>
                  </from>
                  <to>
                    <xdr:col>2</xdr:col>
                    <xdr:colOff>0</xdr:colOff>
                    <xdr:row>228</xdr:row>
                    <xdr:rowOff>0</xdr:rowOff>
                  </to>
                </anchor>
              </controlPr>
            </control>
          </mc:Choice>
        </mc:AlternateContent>
        <mc:AlternateContent xmlns:mc="http://schemas.openxmlformats.org/markup-compatibility/2006">
          <mc:Choice Requires="x14">
            <control shapeId="4215" r:id="rId103" name="Check Box 119">
              <controlPr defaultSize="0" autoFill="0" autoLine="0" autoPict="0">
                <anchor moveWithCells="1">
                  <from>
                    <xdr:col>1</xdr:col>
                    <xdr:colOff>220980</xdr:colOff>
                    <xdr:row>232</xdr:row>
                    <xdr:rowOff>0</xdr:rowOff>
                  </from>
                  <to>
                    <xdr:col>2</xdr:col>
                    <xdr:colOff>0</xdr:colOff>
                    <xdr:row>233</xdr:row>
                    <xdr:rowOff>0</xdr:rowOff>
                  </to>
                </anchor>
              </controlPr>
            </control>
          </mc:Choice>
        </mc:AlternateContent>
        <mc:AlternateContent xmlns:mc="http://schemas.openxmlformats.org/markup-compatibility/2006">
          <mc:Choice Requires="x14">
            <control shapeId="4216" r:id="rId104" name="Check Box 120">
              <controlPr defaultSize="0" autoFill="0" autoLine="0" autoPict="0">
                <anchor moveWithCells="1">
                  <from>
                    <xdr:col>4</xdr:col>
                    <xdr:colOff>213360</xdr:colOff>
                    <xdr:row>232</xdr:row>
                    <xdr:rowOff>0</xdr:rowOff>
                  </from>
                  <to>
                    <xdr:col>4</xdr:col>
                    <xdr:colOff>434340</xdr:colOff>
                    <xdr:row>233</xdr:row>
                    <xdr:rowOff>0</xdr:rowOff>
                  </to>
                </anchor>
              </controlPr>
            </control>
          </mc:Choice>
        </mc:AlternateContent>
        <mc:AlternateContent xmlns:mc="http://schemas.openxmlformats.org/markup-compatibility/2006">
          <mc:Choice Requires="x14">
            <control shapeId="4217" r:id="rId105" name="Check Box 121">
              <controlPr defaultSize="0" autoFill="0" autoLine="0" autoPict="0">
                <anchor moveWithCells="1">
                  <from>
                    <xdr:col>1</xdr:col>
                    <xdr:colOff>220980</xdr:colOff>
                    <xdr:row>234</xdr:row>
                    <xdr:rowOff>0</xdr:rowOff>
                  </from>
                  <to>
                    <xdr:col>2</xdr:col>
                    <xdr:colOff>0</xdr:colOff>
                    <xdr:row>235</xdr:row>
                    <xdr:rowOff>0</xdr:rowOff>
                  </to>
                </anchor>
              </controlPr>
            </control>
          </mc:Choice>
        </mc:AlternateContent>
        <mc:AlternateContent xmlns:mc="http://schemas.openxmlformats.org/markup-compatibility/2006">
          <mc:Choice Requires="x14">
            <control shapeId="4218" r:id="rId106" name="Check Box 122">
              <controlPr defaultSize="0" autoFill="0" autoLine="0" autoPict="0">
                <anchor moveWithCells="1">
                  <from>
                    <xdr:col>1</xdr:col>
                    <xdr:colOff>220980</xdr:colOff>
                    <xdr:row>237</xdr:row>
                    <xdr:rowOff>7620</xdr:rowOff>
                  </from>
                  <to>
                    <xdr:col>2</xdr:col>
                    <xdr:colOff>0</xdr:colOff>
                    <xdr:row>238</xdr:row>
                    <xdr:rowOff>7620</xdr:rowOff>
                  </to>
                </anchor>
              </controlPr>
            </control>
          </mc:Choice>
        </mc:AlternateContent>
        <mc:AlternateContent xmlns:mc="http://schemas.openxmlformats.org/markup-compatibility/2006">
          <mc:Choice Requires="x14">
            <control shapeId="4219" r:id="rId107" name="Check Box 123">
              <controlPr defaultSize="0" autoFill="0" autoLine="0" autoPict="0">
                <anchor moveWithCells="1">
                  <from>
                    <xdr:col>1</xdr:col>
                    <xdr:colOff>220980</xdr:colOff>
                    <xdr:row>240</xdr:row>
                    <xdr:rowOff>0</xdr:rowOff>
                  </from>
                  <to>
                    <xdr:col>2</xdr:col>
                    <xdr:colOff>0</xdr:colOff>
                    <xdr:row>241</xdr:row>
                    <xdr:rowOff>0</xdr:rowOff>
                  </to>
                </anchor>
              </controlPr>
            </control>
          </mc:Choice>
        </mc:AlternateContent>
        <mc:AlternateContent xmlns:mc="http://schemas.openxmlformats.org/markup-compatibility/2006">
          <mc:Choice Requires="x14">
            <control shapeId="4220" r:id="rId108" name="Check Box 124">
              <controlPr defaultSize="0" autoFill="0" autoLine="0" autoPict="0">
                <anchor moveWithCells="1">
                  <from>
                    <xdr:col>1</xdr:col>
                    <xdr:colOff>220980</xdr:colOff>
                    <xdr:row>243</xdr:row>
                    <xdr:rowOff>0</xdr:rowOff>
                  </from>
                  <to>
                    <xdr:col>2</xdr:col>
                    <xdr:colOff>0</xdr:colOff>
                    <xdr:row>244</xdr:row>
                    <xdr:rowOff>0</xdr:rowOff>
                  </to>
                </anchor>
              </controlPr>
            </control>
          </mc:Choice>
        </mc:AlternateContent>
        <mc:AlternateContent xmlns:mc="http://schemas.openxmlformats.org/markup-compatibility/2006">
          <mc:Choice Requires="x14">
            <control shapeId="4221" r:id="rId109" name="Check Box 125">
              <controlPr defaultSize="0" autoFill="0" autoLine="0" autoPict="0">
                <anchor moveWithCells="1">
                  <from>
                    <xdr:col>1</xdr:col>
                    <xdr:colOff>220980</xdr:colOff>
                    <xdr:row>245</xdr:row>
                    <xdr:rowOff>7620</xdr:rowOff>
                  </from>
                  <to>
                    <xdr:col>2</xdr:col>
                    <xdr:colOff>0</xdr:colOff>
                    <xdr:row>246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62FD3-7FAE-43F0-99A6-3264952ADA15}">
  <sheetPr codeName="Sheet1"/>
  <dimension ref="A2:R284"/>
  <sheetViews>
    <sheetView showGridLines="0" zoomScaleNormal="100" zoomScaleSheetLayoutView="100" workbookViewId="0">
      <selection activeCell="L5" sqref="L5:N5"/>
    </sheetView>
  </sheetViews>
  <sheetFormatPr defaultRowHeight="15" customHeight="1" x14ac:dyDescent="0.45"/>
  <cols>
    <col min="1" max="1" width="2.3984375" style="6" customWidth="1"/>
    <col min="2" max="15" width="5.69921875" style="6" customWidth="1"/>
    <col min="16" max="17" width="7" style="1" hidden="1" customWidth="1"/>
    <col min="18" max="18" width="5.69921875" style="5" customWidth="1"/>
    <col min="19" max="26" width="5.69921875" style="6" customWidth="1"/>
    <col min="27" max="16384" width="8.796875" style="6"/>
  </cols>
  <sheetData>
    <row r="2" spans="1:18" ht="15" customHeight="1" x14ac:dyDescent="0.45">
      <c r="A2" s="32" t="s">
        <v>0</v>
      </c>
      <c r="B2" s="32"/>
      <c r="C2" s="32"/>
      <c r="D2" s="32"/>
      <c r="E2" s="32"/>
      <c r="F2" s="32"/>
      <c r="G2" s="32"/>
      <c r="H2" s="32"/>
      <c r="I2" s="32"/>
      <c r="J2" s="32"/>
      <c r="K2" s="32"/>
      <c r="L2" s="32"/>
      <c r="M2" s="32"/>
      <c r="N2" s="32"/>
      <c r="O2" s="32"/>
      <c r="P2" s="1" t="s">
        <v>70</v>
      </c>
      <c r="Q2" s="1" t="s">
        <v>70</v>
      </c>
    </row>
    <row r="3" spans="1:18" ht="15" customHeight="1" x14ac:dyDescent="0.45">
      <c r="A3" s="32" t="s">
        <v>1</v>
      </c>
      <c r="B3" s="32"/>
      <c r="C3" s="32"/>
      <c r="D3" s="32"/>
      <c r="E3" s="32"/>
      <c r="F3" s="32"/>
      <c r="G3" s="32"/>
      <c r="H3" s="32"/>
      <c r="I3" s="32"/>
      <c r="J3" s="32"/>
      <c r="K3" s="32"/>
      <c r="L3" s="32"/>
      <c r="M3" s="32"/>
      <c r="N3" s="32"/>
      <c r="O3" s="32"/>
    </row>
    <row r="5" spans="1:18" ht="15" customHeight="1" x14ac:dyDescent="0.45">
      <c r="J5" s="31" t="s">
        <v>54</v>
      </c>
      <c r="K5" s="31"/>
      <c r="L5" s="101">
        <v>45778</v>
      </c>
      <c r="M5" s="101"/>
      <c r="N5" s="101"/>
      <c r="R5" s="5" t="str">
        <f>IF(OR(L5="",L5="令和７年　　月　　日"),"←作成日を入力してください","")</f>
        <v/>
      </c>
    </row>
    <row r="6" spans="1:18" ht="15" customHeight="1" x14ac:dyDescent="0.45">
      <c r="J6" s="31" t="s">
        <v>55</v>
      </c>
      <c r="K6" s="31"/>
      <c r="L6" s="102" t="s">
        <v>98</v>
      </c>
      <c r="M6" s="102"/>
      <c r="N6" s="102"/>
      <c r="R6" s="5" t="str">
        <f>IF(L6="","←事業所番号を入力してください","")</f>
        <v/>
      </c>
    </row>
    <row r="7" spans="1:18" ht="15" customHeight="1" x14ac:dyDescent="0.45">
      <c r="A7" s="8" t="s">
        <v>2</v>
      </c>
    </row>
    <row r="8" spans="1:18" ht="15" customHeight="1" x14ac:dyDescent="0.45">
      <c r="B8" s="27" t="s">
        <v>56</v>
      </c>
      <c r="C8" s="27"/>
      <c r="D8" s="97" t="s">
        <v>99</v>
      </c>
      <c r="E8" s="97"/>
      <c r="F8" s="97"/>
      <c r="G8" s="97"/>
      <c r="H8" s="97"/>
      <c r="I8" s="97"/>
      <c r="J8" s="97"/>
      <c r="K8" s="97"/>
      <c r="L8" s="97"/>
      <c r="M8" s="97"/>
      <c r="N8" s="97"/>
      <c r="R8" s="5" t="str">
        <f>IF(D8="","←入力してください","")</f>
        <v/>
      </c>
    </row>
    <row r="9" spans="1:18" ht="15" customHeight="1" x14ac:dyDescent="0.45">
      <c r="B9" s="27" t="s">
        <v>57</v>
      </c>
      <c r="C9" s="27"/>
      <c r="D9" s="99" t="s">
        <v>100</v>
      </c>
      <c r="E9" s="99"/>
      <c r="F9" s="99"/>
      <c r="G9" s="99"/>
      <c r="H9" s="99"/>
      <c r="I9" s="99"/>
      <c r="J9" s="99"/>
      <c r="K9" s="99"/>
      <c r="L9" s="99"/>
      <c r="M9" s="99"/>
      <c r="N9" s="99"/>
      <c r="R9" s="5" t="str">
        <f t="shared" ref="R9:R10" si="0">IF(D9="","←入力してください","")</f>
        <v/>
      </c>
    </row>
    <row r="10" spans="1:18" ht="15" customHeight="1" x14ac:dyDescent="0.45">
      <c r="B10" s="27" t="s">
        <v>58</v>
      </c>
      <c r="C10" s="27"/>
      <c r="D10" s="99" t="s">
        <v>101</v>
      </c>
      <c r="E10" s="99"/>
      <c r="F10" s="99"/>
      <c r="G10" s="99"/>
      <c r="H10" s="99"/>
      <c r="I10" s="99"/>
      <c r="J10" s="99"/>
      <c r="K10" s="99"/>
      <c r="L10" s="99"/>
      <c r="M10" s="99"/>
      <c r="N10" s="99"/>
      <c r="R10" s="5" t="str">
        <f t="shared" si="0"/>
        <v/>
      </c>
    </row>
    <row r="11" spans="1:18" ht="15" customHeight="1" x14ac:dyDescent="0.45">
      <c r="D11" s="17"/>
      <c r="E11" s="17"/>
      <c r="F11" s="17"/>
      <c r="G11" s="17"/>
      <c r="H11" s="17"/>
      <c r="I11" s="17"/>
      <c r="J11" s="17"/>
      <c r="K11" s="17"/>
      <c r="L11" s="17"/>
      <c r="M11" s="17"/>
      <c r="N11" s="17"/>
    </row>
    <row r="13" spans="1:18" ht="15" customHeight="1" x14ac:dyDescent="0.45">
      <c r="A13" s="8" t="s">
        <v>3</v>
      </c>
    </row>
    <row r="14" spans="1:18" ht="15" customHeight="1" x14ac:dyDescent="0.45">
      <c r="B14" s="27" t="s">
        <v>59</v>
      </c>
      <c r="C14" s="27"/>
      <c r="D14" s="97" t="s">
        <v>102</v>
      </c>
      <c r="E14" s="97"/>
      <c r="F14" s="97"/>
      <c r="G14" s="97"/>
      <c r="H14" s="97"/>
      <c r="I14" s="97"/>
      <c r="J14" s="97"/>
      <c r="K14" s="97"/>
      <c r="L14" s="97"/>
      <c r="M14" s="97"/>
      <c r="N14" s="97"/>
      <c r="R14" s="5" t="str">
        <f>IF(D14="","←入力してください","")</f>
        <v/>
      </c>
    </row>
    <row r="15" spans="1:18" ht="15" customHeight="1" x14ac:dyDescent="0.45">
      <c r="B15" s="27" t="s">
        <v>60</v>
      </c>
      <c r="C15" s="27"/>
      <c r="D15" s="90" t="s">
        <v>107</v>
      </c>
      <c r="E15" s="90"/>
      <c r="F15" s="99" t="s">
        <v>103</v>
      </c>
      <c r="G15" s="99"/>
      <c r="H15" s="99"/>
      <c r="I15" s="99"/>
      <c r="J15" s="99"/>
      <c r="K15" s="99"/>
      <c r="L15" s="99"/>
      <c r="M15" s="99"/>
      <c r="N15" s="99"/>
      <c r="R15" s="5" t="str">
        <f>IF(F15="","←入力してください","")</f>
        <v/>
      </c>
    </row>
    <row r="16" spans="1:18" ht="15" customHeight="1" x14ac:dyDescent="0.45">
      <c r="B16" s="27" t="s">
        <v>61</v>
      </c>
      <c r="C16" s="27"/>
      <c r="D16" s="30" t="s">
        <v>90</v>
      </c>
      <c r="E16" s="30"/>
      <c r="F16" s="99" t="s">
        <v>104</v>
      </c>
      <c r="G16" s="99"/>
      <c r="H16" s="99"/>
      <c r="I16" s="99"/>
      <c r="J16" s="99"/>
      <c r="K16" s="99"/>
      <c r="L16" s="99"/>
      <c r="M16" s="99"/>
      <c r="N16" s="99"/>
      <c r="R16" s="5" t="str">
        <f>IF(F16="","←入力してください","")</f>
        <v/>
      </c>
    </row>
    <row r="17" spans="1:18" ht="15" customHeight="1" x14ac:dyDescent="0.45">
      <c r="B17" s="27"/>
      <c r="C17" s="27"/>
      <c r="D17" s="34" t="s">
        <v>91</v>
      </c>
      <c r="E17" s="34"/>
      <c r="F17" s="99" t="s">
        <v>100</v>
      </c>
      <c r="G17" s="99"/>
      <c r="H17" s="99"/>
      <c r="I17" s="99"/>
      <c r="J17" s="71" t="s">
        <v>92</v>
      </c>
      <c r="K17" s="71"/>
      <c r="L17" s="100" t="s">
        <v>105</v>
      </c>
      <c r="M17" s="100"/>
      <c r="N17" s="100"/>
      <c r="R17" s="5" t="str">
        <f>IF(OR(F17="",L17=""),"←入力してください","")</f>
        <v/>
      </c>
    </row>
    <row r="18" spans="1:18" ht="15" customHeight="1" x14ac:dyDescent="0.45">
      <c r="B18" s="27" t="s">
        <v>93</v>
      </c>
      <c r="C18" s="27"/>
      <c r="D18" s="30" t="s">
        <v>94</v>
      </c>
      <c r="E18" s="30"/>
      <c r="F18" s="99" t="s">
        <v>106</v>
      </c>
      <c r="G18" s="99"/>
      <c r="H18" s="99"/>
      <c r="I18" s="99"/>
      <c r="J18" s="99"/>
      <c r="K18" s="99"/>
      <c r="L18" s="99"/>
      <c r="M18" s="99"/>
      <c r="N18" s="99"/>
      <c r="R18" s="5" t="str">
        <f>IF(F18="","←入力してください","")</f>
        <v/>
      </c>
    </row>
    <row r="19" spans="1:18" ht="15" customHeight="1" x14ac:dyDescent="0.45">
      <c r="D19" s="17"/>
      <c r="E19" s="17"/>
      <c r="F19" s="17"/>
      <c r="G19" s="17"/>
      <c r="H19" s="17"/>
      <c r="I19" s="17"/>
      <c r="J19" s="17"/>
      <c r="K19" s="17"/>
      <c r="L19" s="17"/>
      <c r="M19" s="17"/>
      <c r="N19" s="17"/>
    </row>
    <row r="21" spans="1:18" ht="15" customHeight="1" x14ac:dyDescent="0.45">
      <c r="A21" s="8" t="s">
        <v>50</v>
      </c>
      <c r="Q21" s="2"/>
      <c r="R21" s="5" t="str">
        <f>IF(COUNTIF(P22:P34,TRUE)&lt;&gt;1,"←いずれか１つ選択してください。","")</f>
        <v/>
      </c>
    </row>
    <row r="22" spans="1:18" ht="15" customHeight="1" x14ac:dyDescent="0.45">
      <c r="C22" s="29" t="s">
        <v>25</v>
      </c>
      <c r="D22" s="29"/>
      <c r="E22" s="29"/>
      <c r="F22" s="29"/>
      <c r="G22" s="29"/>
      <c r="H22" s="29"/>
      <c r="I22" s="29"/>
      <c r="J22" s="29"/>
      <c r="P22" s="3" t="b">
        <v>1</v>
      </c>
      <c r="Q22" s="3"/>
    </row>
    <row r="23" spans="1:18" ht="15" customHeight="1" x14ac:dyDescent="0.45">
      <c r="C23" s="29" t="s">
        <v>26</v>
      </c>
      <c r="D23" s="29"/>
      <c r="E23" s="29"/>
      <c r="F23" s="29"/>
      <c r="G23" s="29"/>
      <c r="H23" s="29"/>
      <c r="I23" s="29"/>
      <c r="J23" s="29"/>
      <c r="P23" s="3" t="b">
        <v>0</v>
      </c>
      <c r="Q23" s="3"/>
    </row>
    <row r="24" spans="1:18" ht="15" customHeight="1" x14ac:dyDescent="0.45">
      <c r="C24" s="29" t="s">
        <v>27</v>
      </c>
      <c r="D24" s="29"/>
      <c r="E24" s="29"/>
      <c r="F24" s="29"/>
      <c r="G24" s="29"/>
      <c r="H24" s="29"/>
      <c r="I24" s="29"/>
      <c r="J24" s="29"/>
      <c r="P24" s="3" t="b">
        <v>0</v>
      </c>
      <c r="Q24" s="3"/>
    </row>
    <row r="25" spans="1:18" ht="15" customHeight="1" x14ac:dyDescent="0.45">
      <c r="C25" s="29" t="s">
        <v>28</v>
      </c>
      <c r="D25" s="29"/>
      <c r="E25" s="29"/>
      <c r="F25" s="29"/>
      <c r="G25" s="29"/>
      <c r="H25" s="29"/>
      <c r="I25" s="29"/>
      <c r="J25" s="29"/>
      <c r="P25" s="3" t="b">
        <v>0</v>
      </c>
      <c r="Q25" s="3"/>
    </row>
    <row r="26" spans="1:18" ht="15" customHeight="1" x14ac:dyDescent="0.45">
      <c r="C26" s="29" t="s">
        <v>29</v>
      </c>
      <c r="D26" s="29"/>
      <c r="E26" s="29"/>
      <c r="F26" s="29"/>
      <c r="G26" s="29"/>
      <c r="H26" s="29"/>
      <c r="I26" s="29"/>
      <c r="J26" s="29"/>
      <c r="P26" s="3" t="b">
        <v>0</v>
      </c>
      <c r="Q26" s="3"/>
    </row>
    <row r="27" spans="1:18" ht="15" customHeight="1" x14ac:dyDescent="0.45">
      <c r="C27" s="29" t="s">
        <v>30</v>
      </c>
      <c r="D27" s="29"/>
      <c r="E27" s="29"/>
      <c r="F27" s="29"/>
      <c r="G27" s="29"/>
      <c r="H27" s="29"/>
      <c r="I27" s="29"/>
      <c r="J27" s="29"/>
      <c r="P27" s="3" t="b">
        <v>0</v>
      </c>
      <c r="Q27" s="3"/>
    </row>
    <row r="28" spans="1:18" ht="15" customHeight="1" x14ac:dyDescent="0.45">
      <c r="C28" s="29" t="s">
        <v>31</v>
      </c>
      <c r="D28" s="29"/>
      <c r="E28" s="29"/>
      <c r="F28" s="29"/>
      <c r="G28" s="29"/>
      <c r="H28" s="29"/>
      <c r="I28" s="29"/>
      <c r="J28" s="29"/>
      <c r="P28" s="3" t="b">
        <v>0</v>
      </c>
      <c r="Q28" s="3"/>
    </row>
    <row r="29" spans="1:18" ht="15" customHeight="1" x14ac:dyDescent="0.45">
      <c r="C29" s="29" t="s">
        <v>32</v>
      </c>
      <c r="D29" s="29"/>
      <c r="E29" s="29"/>
      <c r="F29" s="29"/>
      <c r="G29" s="29"/>
      <c r="H29" s="29"/>
      <c r="I29" s="29"/>
      <c r="J29" s="29"/>
      <c r="P29" s="3" t="b">
        <v>0</v>
      </c>
      <c r="Q29" s="3"/>
    </row>
    <row r="30" spans="1:18" ht="15" customHeight="1" x14ac:dyDescent="0.45">
      <c r="C30" s="29" t="s">
        <v>33</v>
      </c>
      <c r="D30" s="29"/>
      <c r="E30" s="29"/>
      <c r="F30" s="29"/>
      <c r="G30" s="29"/>
      <c r="H30" s="29"/>
      <c r="I30" s="29"/>
      <c r="J30" s="29"/>
      <c r="P30" s="3" t="b">
        <v>0</v>
      </c>
      <c r="Q30" s="3"/>
    </row>
    <row r="31" spans="1:18" ht="15" customHeight="1" x14ac:dyDescent="0.45">
      <c r="C31" s="29" t="s">
        <v>34</v>
      </c>
      <c r="D31" s="29"/>
      <c r="E31" s="29"/>
      <c r="F31" s="29"/>
      <c r="G31" s="29"/>
      <c r="H31" s="29"/>
      <c r="I31" s="29"/>
      <c r="J31" s="29"/>
      <c r="P31" s="3" t="b">
        <v>0</v>
      </c>
      <c r="Q31" s="3"/>
    </row>
    <row r="32" spans="1:18" ht="15" customHeight="1" x14ac:dyDescent="0.45">
      <c r="C32" s="29" t="s">
        <v>35</v>
      </c>
      <c r="D32" s="29"/>
      <c r="E32" s="29"/>
      <c r="F32" s="29"/>
      <c r="G32" s="29"/>
      <c r="H32" s="29"/>
      <c r="I32" s="29"/>
      <c r="J32" s="29"/>
      <c r="P32" s="3" t="b">
        <v>0</v>
      </c>
      <c r="Q32" s="3"/>
    </row>
    <row r="33" spans="1:18" ht="15" customHeight="1" x14ac:dyDescent="0.45">
      <c r="C33" s="29" t="s">
        <v>36</v>
      </c>
      <c r="D33" s="29"/>
      <c r="E33" s="29"/>
      <c r="F33" s="29"/>
      <c r="G33" s="29"/>
      <c r="H33" s="29"/>
      <c r="I33" s="29"/>
      <c r="J33" s="29"/>
      <c r="P33" s="3" t="b">
        <v>0</v>
      </c>
      <c r="Q33" s="3"/>
    </row>
    <row r="34" spans="1:18" ht="15" customHeight="1" x14ac:dyDescent="0.45">
      <c r="C34" s="6" t="s">
        <v>37</v>
      </c>
      <c r="D34" s="66"/>
      <c r="E34" s="66"/>
      <c r="F34" s="66"/>
      <c r="G34" s="66"/>
      <c r="H34" s="66"/>
      <c r="I34" s="66"/>
      <c r="J34" s="66"/>
      <c r="K34" s="66"/>
      <c r="L34" s="66"/>
      <c r="M34" s="66"/>
      <c r="N34" s="66"/>
      <c r="P34" s="3" t="b">
        <v>0</v>
      </c>
      <c r="Q34" s="3"/>
      <c r="R34" s="5" t="str">
        <f>IF(P34=TRUE,"←具体的に入力してください。","")</f>
        <v/>
      </c>
    </row>
    <row r="35" spans="1:18" ht="15" customHeight="1" x14ac:dyDescent="0.45">
      <c r="P35" s="3"/>
      <c r="Q35" s="3"/>
    </row>
    <row r="36" spans="1:18" ht="15" customHeight="1" x14ac:dyDescent="0.45">
      <c r="A36" s="8" t="s">
        <v>51</v>
      </c>
      <c r="P36" s="3"/>
      <c r="Q36" s="3"/>
    </row>
    <row r="37" spans="1:18" ht="15" customHeight="1" x14ac:dyDescent="0.45">
      <c r="B37" s="6" t="s">
        <v>4</v>
      </c>
      <c r="J37" s="7"/>
      <c r="K37" s="6" t="s">
        <v>38</v>
      </c>
      <c r="L37" s="7"/>
      <c r="M37" s="6" t="s">
        <v>39</v>
      </c>
      <c r="P37" s="3" t="b">
        <v>1</v>
      </c>
      <c r="Q37" s="3" t="b">
        <v>0</v>
      </c>
      <c r="R37" s="5" t="str">
        <f>IF(COUNTIF(P37:Q37,TRUE)&lt;&gt;1,"←「はい」または「いいえ」のいずれかを選択してください。","")</f>
        <v/>
      </c>
    </row>
    <row r="38" spans="1:18" ht="15" customHeight="1" x14ac:dyDescent="0.45">
      <c r="B38" s="6" t="s">
        <v>5</v>
      </c>
      <c r="J38" s="7"/>
      <c r="K38" s="6" t="s">
        <v>38</v>
      </c>
      <c r="L38" s="7"/>
      <c r="M38" s="6" t="s">
        <v>39</v>
      </c>
      <c r="P38" s="3" t="b">
        <v>1</v>
      </c>
      <c r="Q38" s="3" t="b">
        <v>0</v>
      </c>
      <c r="R38" s="5" t="str">
        <f t="shared" ref="R38:R41" si="1">IF(COUNTIF(P38:Q38,TRUE)&lt;&gt;1,"←「はい」または「いいえ」のいずれかを選択してください。","")</f>
        <v/>
      </c>
    </row>
    <row r="39" spans="1:18" ht="15" customHeight="1" x14ac:dyDescent="0.45">
      <c r="B39" s="6" t="s">
        <v>6</v>
      </c>
      <c r="J39" s="7"/>
      <c r="K39" s="6" t="s">
        <v>38</v>
      </c>
      <c r="L39" s="7"/>
      <c r="M39" s="6" t="s">
        <v>39</v>
      </c>
      <c r="P39" s="3" t="b">
        <v>1</v>
      </c>
      <c r="Q39" s="3" t="b">
        <v>0</v>
      </c>
      <c r="R39" s="5" t="str">
        <f t="shared" si="1"/>
        <v/>
      </c>
    </row>
    <row r="40" spans="1:18" ht="15" customHeight="1" x14ac:dyDescent="0.45">
      <c r="B40" s="6" t="s">
        <v>7</v>
      </c>
      <c r="J40" s="7"/>
      <c r="K40" s="6" t="s">
        <v>38</v>
      </c>
      <c r="L40" s="7"/>
      <c r="M40" s="6" t="s">
        <v>39</v>
      </c>
      <c r="P40" s="3" t="b">
        <v>1</v>
      </c>
      <c r="Q40" s="3" t="b">
        <v>0</v>
      </c>
      <c r="R40" s="5" t="str">
        <f t="shared" si="1"/>
        <v/>
      </c>
    </row>
    <row r="41" spans="1:18" ht="15" customHeight="1" x14ac:dyDescent="0.45">
      <c r="B41" s="6" t="s">
        <v>8</v>
      </c>
      <c r="J41" s="7"/>
      <c r="K41" s="6" t="s">
        <v>38</v>
      </c>
      <c r="L41" s="7"/>
      <c r="M41" s="6" t="s">
        <v>39</v>
      </c>
      <c r="P41" s="3" t="b">
        <v>0</v>
      </c>
      <c r="Q41" s="3" t="b">
        <v>1</v>
      </c>
      <c r="R41" s="5" t="str">
        <f t="shared" si="1"/>
        <v/>
      </c>
    </row>
    <row r="42" spans="1:18" ht="15" customHeight="1" x14ac:dyDescent="0.45">
      <c r="J42" s="7"/>
      <c r="L42" s="7"/>
      <c r="P42" s="3"/>
      <c r="Q42" s="3"/>
    </row>
    <row r="43" spans="1:18" ht="15" customHeight="1" x14ac:dyDescent="0.45">
      <c r="P43" s="3"/>
      <c r="Q43" s="3"/>
    </row>
    <row r="44" spans="1:18" ht="15" customHeight="1" x14ac:dyDescent="0.45">
      <c r="A44" s="8" t="s">
        <v>108</v>
      </c>
      <c r="P44" s="3"/>
      <c r="Q44" s="3"/>
    </row>
    <row r="45" spans="1:18" ht="15" customHeight="1" x14ac:dyDescent="0.45">
      <c r="B45" s="7"/>
      <c r="C45" s="29" t="s">
        <v>40</v>
      </c>
      <c r="D45" s="29"/>
      <c r="E45" s="29"/>
      <c r="F45" s="29"/>
      <c r="G45" s="29"/>
      <c r="H45" s="29"/>
      <c r="I45" s="29"/>
      <c r="J45" s="29"/>
      <c r="P45" s="3" t="b">
        <v>1</v>
      </c>
      <c r="Q45" s="3"/>
    </row>
    <row r="46" spans="1:18" ht="15" customHeight="1" x14ac:dyDescent="0.45">
      <c r="B46" s="7"/>
      <c r="C46" s="29" t="s">
        <v>41</v>
      </c>
      <c r="D46" s="29"/>
      <c r="E46" s="29"/>
      <c r="F46" s="29"/>
      <c r="G46" s="29"/>
      <c r="H46" s="29"/>
      <c r="I46" s="29"/>
      <c r="J46" s="29"/>
      <c r="P46" s="3" t="b">
        <v>0</v>
      </c>
      <c r="Q46" s="3"/>
    </row>
    <row r="47" spans="1:18" ht="15" customHeight="1" x14ac:dyDescent="0.45">
      <c r="B47" s="7"/>
      <c r="P47" s="3"/>
      <c r="Q47" s="3"/>
    </row>
    <row r="48" spans="1:18" ht="15" customHeight="1" x14ac:dyDescent="0.45">
      <c r="A48" s="8" t="s">
        <v>9</v>
      </c>
      <c r="P48" s="3"/>
      <c r="Q48" s="3"/>
    </row>
    <row r="49" spans="1:18" ht="15" customHeight="1" x14ac:dyDescent="0.45">
      <c r="B49" s="6" t="s">
        <v>82</v>
      </c>
      <c r="P49" s="3"/>
      <c r="Q49" s="3"/>
    </row>
    <row r="50" spans="1:18" ht="15" customHeight="1" x14ac:dyDescent="0.45">
      <c r="P50" s="3"/>
      <c r="Q50" s="3"/>
    </row>
    <row r="51" spans="1:18" ht="15" customHeight="1" x14ac:dyDescent="0.45">
      <c r="A51" s="8" t="s">
        <v>42</v>
      </c>
      <c r="E51" s="10"/>
      <c r="P51" s="3"/>
      <c r="Q51" s="3"/>
    </row>
    <row r="52" spans="1:18" ht="15" customHeight="1" x14ac:dyDescent="0.45">
      <c r="B52" s="8" t="s">
        <v>63</v>
      </c>
      <c r="P52" s="3"/>
      <c r="Q52" s="3"/>
    </row>
    <row r="53" spans="1:18" ht="15" customHeight="1" x14ac:dyDescent="0.45">
      <c r="B53" s="7"/>
      <c r="C53" s="9" t="s">
        <v>52</v>
      </c>
      <c r="D53" s="7"/>
      <c r="F53" s="9" t="s">
        <v>53</v>
      </c>
      <c r="H53" s="11" t="str">
        <f>IF(Q53=TRUE,"「排出なし」の場合は、（２）へ","")</f>
        <v/>
      </c>
      <c r="P53" s="3" t="b">
        <v>1</v>
      </c>
      <c r="Q53" s="3" t="b">
        <v>0</v>
      </c>
      <c r="R53" s="5" t="str">
        <f>IF(OR(AND(P53="",Q53=""),AND(P53=FALSE,Q53=FALSE),AND(P53=TRUE,Q53=TRUE)),"←「排出あり」「排出なし」のどちらか一方を選択してください。",IF(AND(P53=TRUE,COUNTIF(P55:P71,TRUE)=0),"【排出方法】を選択・入力してください",""))</f>
        <v/>
      </c>
    </row>
    <row r="54" spans="1:18" ht="15" customHeight="1" x14ac:dyDescent="0.45">
      <c r="B54" s="8" t="s">
        <v>62</v>
      </c>
      <c r="P54" s="3"/>
      <c r="Q54" s="3"/>
    </row>
    <row r="55" spans="1:18" ht="15" customHeight="1" x14ac:dyDescent="0.45">
      <c r="B55" s="7"/>
      <c r="C55" s="27" t="s">
        <v>118</v>
      </c>
      <c r="D55" s="27"/>
      <c r="E55" s="27"/>
      <c r="F55" s="27"/>
      <c r="G55" s="27"/>
      <c r="H55" s="27"/>
      <c r="I55" s="27"/>
      <c r="J55" s="27"/>
      <c r="K55" s="27"/>
      <c r="L55" s="27"/>
      <c r="M55" s="27"/>
      <c r="N55" s="27"/>
      <c r="O55" s="27"/>
      <c r="P55" s="3" t="b">
        <v>1</v>
      </c>
      <c r="Q55" s="3"/>
    </row>
    <row r="56" spans="1:18" ht="15" customHeight="1" x14ac:dyDescent="0.45">
      <c r="C56" s="25" t="s">
        <v>43</v>
      </c>
      <c r="D56" s="25"/>
      <c r="E56" s="25"/>
      <c r="F56" s="89" t="s">
        <v>110</v>
      </c>
      <c r="G56" s="89"/>
      <c r="H56" s="89"/>
      <c r="I56" s="89"/>
      <c r="J56" s="89"/>
      <c r="K56" s="89"/>
      <c r="L56" s="89"/>
      <c r="M56" s="89"/>
      <c r="N56" s="89"/>
      <c r="P56" s="3"/>
      <c r="Q56" s="3"/>
      <c r="R56" s="5" t="str">
        <f>IF(AND(P55=TRUE,F56=""),"←委託している収集運搬業者の名称を入力してください。","")</f>
        <v/>
      </c>
    </row>
    <row r="57" spans="1:18" ht="15" customHeight="1" x14ac:dyDescent="0.45">
      <c r="C57" s="25" t="s">
        <v>71</v>
      </c>
      <c r="D57" s="25"/>
      <c r="E57" s="25"/>
      <c r="F57" s="90" t="s">
        <v>112</v>
      </c>
      <c r="G57" s="90"/>
      <c r="H57" s="90"/>
      <c r="I57" s="90"/>
      <c r="J57" s="90"/>
      <c r="K57" s="90"/>
      <c r="L57" s="90"/>
      <c r="M57" s="90"/>
      <c r="N57" s="90"/>
      <c r="P57" s="3"/>
      <c r="Q57" s="3"/>
      <c r="R57" s="5" t="str">
        <f>IF(AND(P55=TRUE,F57=""),"←委託している収集運搬業者の所在地を入力してください。","")</f>
        <v/>
      </c>
    </row>
    <row r="58" spans="1:18" ht="15" customHeight="1" x14ac:dyDescent="0.45">
      <c r="B58" s="7"/>
      <c r="C58" s="27" t="s">
        <v>44</v>
      </c>
      <c r="D58" s="27"/>
      <c r="E58" s="27"/>
      <c r="F58" s="27"/>
      <c r="G58" s="27"/>
      <c r="H58" s="27"/>
      <c r="I58" s="27"/>
      <c r="J58" s="27"/>
      <c r="K58" s="27"/>
      <c r="L58" s="27"/>
      <c r="M58" s="27"/>
      <c r="N58" s="27"/>
      <c r="O58" s="27"/>
      <c r="P58" s="3" t="b">
        <v>0</v>
      </c>
      <c r="Q58" s="3"/>
    </row>
    <row r="59" spans="1:18" ht="15" customHeight="1" x14ac:dyDescent="0.45">
      <c r="C59" s="63" t="s">
        <v>43</v>
      </c>
      <c r="D59" s="63"/>
      <c r="E59" s="63"/>
      <c r="F59" s="98"/>
      <c r="G59" s="98"/>
      <c r="H59" s="98"/>
      <c r="I59" s="98"/>
      <c r="J59" s="98"/>
      <c r="K59" s="98"/>
      <c r="L59" s="98"/>
      <c r="M59" s="98"/>
      <c r="N59" s="98"/>
      <c r="O59" s="10"/>
      <c r="P59" s="3"/>
      <c r="Q59" s="3"/>
      <c r="R59" s="5" t="str">
        <f>IF(AND(P58=TRUE,F59=""),"←委託している収集運搬業者の名称を入力してください。","")</f>
        <v/>
      </c>
    </row>
    <row r="60" spans="1:18" ht="15" customHeight="1" x14ac:dyDescent="0.45">
      <c r="C60" s="63" t="s">
        <v>71</v>
      </c>
      <c r="D60" s="63"/>
      <c r="E60" s="63"/>
      <c r="F60" s="98"/>
      <c r="G60" s="98"/>
      <c r="H60" s="98"/>
      <c r="I60" s="98"/>
      <c r="J60" s="98"/>
      <c r="K60" s="98"/>
      <c r="L60" s="98"/>
      <c r="M60" s="98"/>
      <c r="N60" s="98"/>
      <c r="O60" s="10"/>
      <c r="P60" s="3"/>
      <c r="Q60" s="3"/>
      <c r="R60" s="5" t="str">
        <f>IF(AND(P58=TRUE,F60=""),"←委託している収集運搬業者の所在地を入力してください。","")</f>
        <v/>
      </c>
    </row>
    <row r="61" spans="1:18" ht="15" customHeight="1" x14ac:dyDescent="0.45">
      <c r="B61" s="7"/>
      <c r="C61" s="62" t="s">
        <v>46</v>
      </c>
      <c r="D61" s="62"/>
      <c r="E61" s="62"/>
      <c r="F61" s="62"/>
      <c r="G61" s="62"/>
      <c r="H61" s="62"/>
      <c r="I61" s="62"/>
      <c r="J61" s="62"/>
      <c r="K61" s="62"/>
      <c r="L61" s="62"/>
      <c r="M61" s="62"/>
      <c r="N61" s="62"/>
      <c r="O61" s="62"/>
      <c r="P61" s="3" t="b">
        <v>0</v>
      </c>
      <c r="Q61" s="3"/>
    </row>
    <row r="62" spans="1:18" ht="15" customHeight="1" x14ac:dyDescent="0.45">
      <c r="C62" s="63" t="s">
        <v>45</v>
      </c>
      <c r="D62" s="63"/>
      <c r="E62" s="63"/>
      <c r="F62" s="98"/>
      <c r="G62" s="98"/>
      <c r="H62" s="98"/>
      <c r="I62" s="98"/>
      <c r="J62" s="98"/>
      <c r="K62" s="98"/>
      <c r="L62" s="98"/>
      <c r="M62" s="98"/>
      <c r="N62" s="98"/>
      <c r="O62" s="10"/>
      <c r="P62" s="3"/>
      <c r="Q62" s="3"/>
      <c r="R62" s="5" t="str">
        <f>IF(AND(P61=TRUE,F62=""),"←委託している資源化事業者の名称を入力してください。","")</f>
        <v/>
      </c>
    </row>
    <row r="63" spans="1:18" ht="15" customHeight="1" x14ac:dyDescent="0.45">
      <c r="C63" s="63" t="s">
        <v>74</v>
      </c>
      <c r="D63" s="63"/>
      <c r="E63" s="63"/>
      <c r="F63" s="98"/>
      <c r="G63" s="98"/>
      <c r="H63" s="98"/>
      <c r="I63" s="98"/>
      <c r="J63" s="98"/>
      <c r="K63" s="98"/>
      <c r="L63" s="98"/>
      <c r="M63" s="98"/>
      <c r="N63" s="98"/>
      <c r="O63" s="10"/>
      <c r="P63" s="3"/>
      <c r="Q63" s="3"/>
      <c r="R63" s="5" t="str">
        <f>IF(AND(P61=TRUE,F63=""),"←委託している資源化事業者の所在地を入力してください。","")</f>
        <v/>
      </c>
    </row>
    <row r="64" spans="1:18" ht="15" customHeight="1" x14ac:dyDescent="0.45">
      <c r="B64" s="7"/>
      <c r="C64" s="62" t="s">
        <v>48</v>
      </c>
      <c r="D64" s="62"/>
      <c r="E64" s="62"/>
      <c r="F64" s="62"/>
      <c r="G64" s="62"/>
      <c r="H64" s="62"/>
      <c r="I64" s="62"/>
      <c r="J64" s="62"/>
      <c r="K64" s="62"/>
      <c r="L64" s="62"/>
      <c r="M64" s="62"/>
      <c r="N64" s="62"/>
      <c r="O64" s="62"/>
      <c r="P64" s="3" t="b">
        <v>0</v>
      </c>
      <c r="Q64" s="3"/>
    </row>
    <row r="65" spans="1:18" ht="15" customHeight="1" x14ac:dyDescent="0.45">
      <c r="C65" s="63" t="s">
        <v>49</v>
      </c>
      <c r="D65" s="63"/>
      <c r="E65" s="63"/>
      <c r="F65" s="98"/>
      <c r="G65" s="98"/>
      <c r="H65" s="98"/>
      <c r="I65" s="98"/>
      <c r="J65" s="98"/>
      <c r="K65" s="98"/>
      <c r="L65" s="98"/>
      <c r="M65" s="98"/>
      <c r="N65" s="98"/>
      <c r="O65" s="10"/>
      <c r="P65" s="3"/>
      <c r="Q65" s="3"/>
      <c r="R65" s="5" t="str">
        <f>IF(AND(P64=TRUE,F65=""),"←運搬の頻度を入力してください。","")</f>
        <v/>
      </c>
    </row>
    <row r="66" spans="1:18" ht="15" customHeight="1" x14ac:dyDescent="0.45">
      <c r="B66" s="7"/>
      <c r="C66" s="62" t="s">
        <v>47</v>
      </c>
      <c r="D66" s="62"/>
      <c r="E66" s="62"/>
      <c r="F66" s="62"/>
      <c r="G66" s="62"/>
      <c r="H66" s="62"/>
      <c r="I66" s="62"/>
      <c r="J66" s="62"/>
      <c r="K66" s="62"/>
      <c r="L66" s="62"/>
      <c r="M66" s="62"/>
      <c r="N66" s="62"/>
      <c r="O66" s="62"/>
      <c r="P66" s="3" t="b">
        <v>0</v>
      </c>
      <c r="Q66" s="3"/>
    </row>
    <row r="67" spans="1:18" ht="15" customHeight="1" x14ac:dyDescent="0.45">
      <c r="C67" s="63" t="s">
        <v>45</v>
      </c>
      <c r="D67" s="63"/>
      <c r="E67" s="63"/>
      <c r="F67" s="98"/>
      <c r="G67" s="98"/>
      <c r="H67" s="98"/>
      <c r="I67" s="98"/>
      <c r="J67" s="98"/>
      <c r="K67" s="98"/>
      <c r="L67" s="98"/>
      <c r="M67" s="98"/>
      <c r="N67" s="98"/>
      <c r="O67" s="10"/>
      <c r="P67" s="3"/>
      <c r="Q67" s="3"/>
      <c r="R67" s="5" t="str">
        <f>IF(AND(P66=TRUE,F67=""),"←委託している資源化事業者の名称を入力してください。","")</f>
        <v/>
      </c>
    </row>
    <row r="68" spans="1:18" ht="15" customHeight="1" x14ac:dyDescent="0.45">
      <c r="C68" s="63" t="s">
        <v>74</v>
      </c>
      <c r="D68" s="63"/>
      <c r="E68" s="63"/>
      <c r="F68" s="98"/>
      <c r="G68" s="98"/>
      <c r="H68" s="98"/>
      <c r="I68" s="98"/>
      <c r="J68" s="98"/>
      <c r="K68" s="98"/>
      <c r="L68" s="98"/>
      <c r="M68" s="98"/>
      <c r="N68" s="98"/>
      <c r="O68" s="10"/>
      <c r="P68" s="3"/>
      <c r="Q68" s="3"/>
      <c r="R68" s="5" t="str">
        <f>IF(AND(P66=TRUE,F68=""),"←委託している資源化事業者の所在地を入力してください。","")</f>
        <v/>
      </c>
    </row>
    <row r="69" spans="1:18" ht="15" customHeight="1" x14ac:dyDescent="0.45">
      <c r="B69" s="7"/>
      <c r="C69" s="62" t="s">
        <v>127</v>
      </c>
      <c r="D69" s="62"/>
      <c r="E69" s="62"/>
      <c r="F69" s="62"/>
      <c r="G69" s="62"/>
      <c r="H69" s="62"/>
      <c r="I69" s="62"/>
      <c r="J69" s="62"/>
      <c r="K69" s="62"/>
      <c r="L69" s="62"/>
      <c r="M69" s="62"/>
      <c r="N69" s="62"/>
      <c r="O69" s="62"/>
      <c r="P69" s="3" t="b">
        <v>1</v>
      </c>
      <c r="Q69" s="3"/>
    </row>
    <row r="70" spans="1:18" ht="15" customHeight="1" x14ac:dyDescent="0.45">
      <c r="C70" s="63" t="s">
        <v>80</v>
      </c>
      <c r="D70" s="63"/>
      <c r="E70" s="63"/>
      <c r="F70" s="89" t="s">
        <v>115</v>
      </c>
      <c r="G70" s="89"/>
      <c r="H70" s="89"/>
      <c r="I70" s="89"/>
      <c r="J70" s="89"/>
      <c r="K70" s="89"/>
      <c r="L70" s="89"/>
      <c r="M70" s="89"/>
      <c r="N70" s="89"/>
      <c r="O70" s="10"/>
      <c r="P70" s="3"/>
      <c r="Q70" s="3"/>
      <c r="R70" s="5" t="str">
        <f>IF(AND(P69=TRUE,F70=""),"←具体的に入力してください。","")</f>
        <v/>
      </c>
    </row>
    <row r="71" spans="1:18" ht="15" customHeight="1" x14ac:dyDescent="0.45">
      <c r="B71" s="7"/>
      <c r="C71" s="62" t="s">
        <v>84</v>
      </c>
      <c r="D71" s="62"/>
      <c r="E71" s="62"/>
      <c r="F71" s="62"/>
      <c r="G71" s="62"/>
      <c r="H71" s="62"/>
      <c r="I71" s="62"/>
      <c r="J71" s="62"/>
      <c r="K71" s="62"/>
      <c r="L71" s="62"/>
      <c r="M71" s="62"/>
      <c r="N71" s="62"/>
      <c r="O71" s="62"/>
      <c r="P71" s="3" t="b">
        <v>0</v>
      </c>
      <c r="Q71" s="3"/>
    </row>
    <row r="72" spans="1:18" ht="15" customHeight="1" x14ac:dyDescent="0.45">
      <c r="C72" s="63" t="s">
        <v>80</v>
      </c>
      <c r="D72" s="63"/>
      <c r="E72" s="63"/>
      <c r="F72" s="98"/>
      <c r="G72" s="98"/>
      <c r="H72" s="98"/>
      <c r="I72" s="98"/>
      <c r="J72" s="98"/>
      <c r="K72" s="98"/>
      <c r="L72" s="98"/>
      <c r="M72" s="98"/>
      <c r="N72" s="98"/>
      <c r="O72" s="10"/>
      <c r="P72" s="3"/>
      <c r="Q72" s="3"/>
      <c r="R72" s="5" t="str">
        <f>IF(AND(P71=TRUE,F72=""),"←具体的に入力してください。","")</f>
        <v/>
      </c>
    </row>
    <row r="73" spans="1:18" ht="15" customHeight="1" x14ac:dyDescent="0.45">
      <c r="P73" s="3"/>
      <c r="Q73" s="3"/>
    </row>
    <row r="74" spans="1:18" ht="15" customHeight="1" x14ac:dyDescent="0.45">
      <c r="A74" s="8" t="s">
        <v>73</v>
      </c>
      <c r="E74" s="10"/>
      <c r="P74" s="3"/>
      <c r="Q74" s="3"/>
    </row>
    <row r="75" spans="1:18" ht="15" customHeight="1" x14ac:dyDescent="0.45">
      <c r="B75" s="8" t="s">
        <v>63</v>
      </c>
      <c r="P75" s="3"/>
      <c r="Q75" s="3"/>
    </row>
    <row r="76" spans="1:18" ht="15" customHeight="1" x14ac:dyDescent="0.45">
      <c r="B76" s="7"/>
      <c r="C76" s="9" t="s">
        <v>52</v>
      </c>
      <c r="D76" s="7"/>
      <c r="F76" s="9" t="s">
        <v>53</v>
      </c>
      <c r="H76" s="11" t="str">
        <f>IF(Q76=TRUE,"「排出なし」の場合は、（３）へ","")</f>
        <v/>
      </c>
      <c r="P76" s="3" t="b">
        <v>1</v>
      </c>
      <c r="Q76" s="3" t="b">
        <v>0</v>
      </c>
      <c r="R76" s="5" t="str">
        <f>IF(OR(AND(P76="",Q76=""),AND(P76=FALSE,Q76=FALSE),AND(P76=TRUE,Q76=TRUE)),"←「排出あり」「排出なし」のどちらか一方を選択してください。",IF(AND(P76=TRUE,COUNTIF(P78:P94,TRUE)=0),"【排出方法】を選択・入力してください",""))</f>
        <v/>
      </c>
    </row>
    <row r="77" spans="1:18" ht="15" customHeight="1" x14ac:dyDescent="0.45">
      <c r="B77" s="8" t="s">
        <v>62</v>
      </c>
      <c r="P77" s="3"/>
      <c r="Q77" s="3"/>
    </row>
    <row r="78" spans="1:18" ht="15" customHeight="1" x14ac:dyDescent="0.45">
      <c r="B78" s="7"/>
      <c r="C78" s="27" t="s">
        <v>118</v>
      </c>
      <c r="D78" s="27"/>
      <c r="E78" s="27"/>
      <c r="F78" s="27"/>
      <c r="G78" s="27"/>
      <c r="H78" s="27"/>
      <c r="I78" s="27"/>
      <c r="J78" s="27"/>
      <c r="K78" s="27"/>
      <c r="L78" s="27"/>
      <c r="M78" s="27"/>
      <c r="N78" s="27"/>
      <c r="O78" s="27"/>
      <c r="P78" s="3" t="b">
        <v>0</v>
      </c>
      <c r="Q78" s="3"/>
    </row>
    <row r="79" spans="1:18" ht="15" customHeight="1" x14ac:dyDescent="0.45">
      <c r="C79" s="25" t="s">
        <v>43</v>
      </c>
      <c r="D79" s="25"/>
      <c r="E79" s="25"/>
      <c r="F79" s="26"/>
      <c r="G79" s="26"/>
      <c r="H79" s="26"/>
      <c r="I79" s="26"/>
      <c r="J79" s="26"/>
      <c r="K79" s="26"/>
      <c r="L79" s="26"/>
      <c r="M79" s="26"/>
      <c r="N79" s="26"/>
      <c r="P79" s="3"/>
      <c r="Q79" s="3"/>
      <c r="R79" s="5" t="str">
        <f>IF(AND(P78=TRUE,F79=""),"←委託している収集運搬業者の名称を入力してください。","")</f>
        <v/>
      </c>
    </row>
    <row r="80" spans="1:18" ht="15" customHeight="1" x14ac:dyDescent="0.45">
      <c r="C80" s="25" t="s">
        <v>71</v>
      </c>
      <c r="D80" s="25"/>
      <c r="E80" s="25"/>
      <c r="F80" s="26"/>
      <c r="G80" s="26"/>
      <c r="H80" s="26"/>
      <c r="I80" s="26"/>
      <c r="J80" s="26"/>
      <c r="K80" s="26"/>
      <c r="L80" s="26"/>
      <c r="M80" s="26"/>
      <c r="N80" s="26"/>
      <c r="P80" s="3"/>
      <c r="Q80" s="3"/>
      <c r="R80" s="5" t="str">
        <f>IF(AND(P78=TRUE,F80=""),"←委託している収集運搬業者の所在地を入力してください。","")</f>
        <v/>
      </c>
    </row>
    <row r="81" spans="2:18" ht="15" customHeight="1" x14ac:dyDescent="0.45">
      <c r="B81" s="7"/>
      <c r="C81" s="27" t="s">
        <v>44</v>
      </c>
      <c r="D81" s="27"/>
      <c r="E81" s="27"/>
      <c r="F81" s="27"/>
      <c r="G81" s="27"/>
      <c r="H81" s="27"/>
      <c r="I81" s="27"/>
      <c r="J81" s="27"/>
      <c r="K81" s="27"/>
      <c r="L81" s="27"/>
      <c r="M81" s="27"/>
      <c r="N81" s="27"/>
      <c r="O81" s="27"/>
      <c r="P81" s="3" t="b">
        <v>1</v>
      </c>
      <c r="Q81" s="3"/>
    </row>
    <row r="82" spans="2:18" ht="15" customHeight="1" x14ac:dyDescent="0.45">
      <c r="C82" s="25" t="s">
        <v>43</v>
      </c>
      <c r="D82" s="25"/>
      <c r="E82" s="25"/>
      <c r="F82" s="97" t="s">
        <v>109</v>
      </c>
      <c r="G82" s="97"/>
      <c r="H82" s="97"/>
      <c r="I82" s="97"/>
      <c r="J82" s="97"/>
      <c r="K82" s="97"/>
      <c r="L82" s="97"/>
      <c r="M82" s="97"/>
      <c r="N82" s="97"/>
      <c r="P82" s="3"/>
      <c r="Q82" s="3"/>
      <c r="R82" s="5" t="str">
        <f>IF(AND(P81=TRUE,F82=""),"←委託している収集運搬業者の名称を入力してください。","")</f>
        <v/>
      </c>
    </row>
    <row r="83" spans="2:18" ht="15" customHeight="1" x14ac:dyDescent="0.45">
      <c r="C83" s="25" t="s">
        <v>71</v>
      </c>
      <c r="D83" s="25"/>
      <c r="E83" s="25"/>
      <c r="F83" s="97" t="s">
        <v>112</v>
      </c>
      <c r="G83" s="97"/>
      <c r="H83" s="97"/>
      <c r="I83" s="97"/>
      <c r="J83" s="97"/>
      <c r="K83" s="97"/>
      <c r="L83" s="97"/>
      <c r="M83" s="97"/>
      <c r="N83" s="97"/>
      <c r="P83" s="3"/>
      <c r="Q83" s="3"/>
      <c r="R83" s="5" t="str">
        <f>IF(AND(P81=TRUE,F83=""),"←委託している収集運搬業者の所在地を入力してください。","")</f>
        <v/>
      </c>
    </row>
    <row r="84" spans="2:18" ht="15" customHeight="1" x14ac:dyDescent="0.45">
      <c r="B84" s="7"/>
      <c r="C84" s="27" t="s">
        <v>46</v>
      </c>
      <c r="D84" s="27"/>
      <c r="E84" s="27"/>
      <c r="F84" s="27"/>
      <c r="G84" s="27"/>
      <c r="H84" s="27"/>
      <c r="I84" s="27"/>
      <c r="J84" s="27"/>
      <c r="K84" s="27"/>
      <c r="L84" s="27"/>
      <c r="M84" s="27"/>
      <c r="N84" s="27"/>
      <c r="O84" s="27"/>
      <c r="P84" s="3" t="b">
        <v>0</v>
      </c>
      <c r="Q84" s="3"/>
    </row>
    <row r="85" spans="2:18" ht="15" customHeight="1" x14ac:dyDescent="0.45">
      <c r="C85" s="25" t="s">
        <v>45</v>
      </c>
      <c r="D85" s="25"/>
      <c r="E85" s="25"/>
      <c r="F85" s="26"/>
      <c r="G85" s="26"/>
      <c r="H85" s="26"/>
      <c r="I85" s="26"/>
      <c r="J85" s="26"/>
      <c r="K85" s="26"/>
      <c r="L85" s="26"/>
      <c r="M85" s="26"/>
      <c r="N85" s="26"/>
      <c r="P85" s="3"/>
      <c r="Q85" s="3"/>
      <c r="R85" s="5" t="str">
        <f>IF(AND(P84=TRUE,F85=""),"←委託している資源化事業者の名称を入力してください。","")</f>
        <v/>
      </c>
    </row>
    <row r="86" spans="2:18" ht="15" customHeight="1" x14ac:dyDescent="0.45">
      <c r="C86" s="25" t="s">
        <v>74</v>
      </c>
      <c r="D86" s="25"/>
      <c r="E86" s="25"/>
      <c r="F86" s="26"/>
      <c r="G86" s="26"/>
      <c r="H86" s="26"/>
      <c r="I86" s="26"/>
      <c r="J86" s="26"/>
      <c r="K86" s="26"/>
      <c r="L86" s="26"/>
      <c r="M86" s="26"/>
      <c r="N86" s="26"/>
      <c r="P86" s="3"/>
      <c r="Q86" s="3"/>
      <c r="R86" s="5" t="str">
        <f>IF(AND(P84=TRUE,F86=""),"←委託している資源化事業者の所在地を入力してください。","")</f>
        <v/>
      </c>
    </row>
    <row r="87" spans="2:18" ht="15" customHeight="1" x14ac:dyDescent="0.45">
      <c r="B87" s="7"/>
      <c r="C87" s="27" t="s">
        <v>48</v>
      </c>
      <c r="D87" s="27"/>
      <c r="E87" s="27"/>
      <c r="F87" s="27"/>
      <c r="G87" s="27"/>
      <c r="H87" s="27"/>
      <c r="I87" s="27"/>
      <c r="J87" s="27"/>
      <c r="K87" s="27"/>
      <c r="L87" s="27"/>
      <c r="M87" s="27"/>
      <c r="N87" s="27"/>
      <c r="O87" s="27"/>
      <c r="P87" s="3" t="b">
        <v>1</v>
      </c>
      <c r="Q87" s="3"/>
    </row>
    <row r="88" spans="2:18" ht="15" customHeight="1" x14ac:dyDescent="0.45">
      <c r="C88" s="25" t="s">
        <v>49</v>
      </c>
      <c r="D88" s="25"/>
      <c r="E88" s="25"/>
      <c r="F88" s="97" t="s">
        <v>114</v>
      </c>
      <c r="G88" s="97"/>
      <c r="H88" s="97"/>
      <c r="I88" s="97"/>
      <c r="J88" s="97"/>
      <c r="K88" s="97"/>
      <c r="L88" s="97"/>
      <c r="M88" s="97"/>
      <c r="N88" s="97"/>
      <c r="P88" s="3"/>
      <c r="Q88" s="3"/>
      <c r="R88" s="5" t="str">
        <f>IF(AND(P87=TRUE,F88=""),"←運搬の頻度を入力してください。","")</f>
        <v/>
      </c>
    </row>
    <row r="89" spans="2:18" ht="15" customHeight="1" x14ac:dyDescent="0.45">
      <c r="B89" s="7"/>
      <c r="C89" s="27" t="s">
        <v>47</v>
      </c>
      <c r="D89" s="27"/>
      <c r="E89" s="27"/>
      <c r="F89" s="27"/>
      <c r="G89" s="27"/>
      <c r="H89" s="27"/>
      <c r="I89" s="27"/>
      <c r="J89" s="27"/>
      <c r="K89" s="27"/>
      <c r="L89" s="27"/>
      <c r="M89" s="27"/>
      <c r="N89" s="27"/>
      <c r="O89" s="27"/>
      <c r="P89" s="3" t="b">
        <v>0</v>
      </c>
      <c r="Q89" s="3"/>
    </row>
    <row r="90" spans="2:18" ht="15" customHeight="1" x14ac:dyDescent="0.45">
      <c r="C90" s="25" t="s">
        <v>45</v>
      </c>
      <c r="D90" s="25"/>
      <c r="E90" s="25"/>
      <c r="F90" s="26"/>
      <c r="G90" s="26"/>
      <c r="H90" s="26"/>
      <c r="I90" s="26"/>
      <c r="J90" s="26"/>
      <c r="K90" s="26"/>
      <c r="L90" s="26"/>
      <c r="M90" s="26"/>
      <c r="N90" s="26"/>
      <c r="P90" s="3"/>
      <c r="Q90" s="3"/>
      <c r="R90" s="5" t="str">
        <f>IF(AND(P89=TRUE,F90=""),"←委託している資源化事業者の名称を入力してください。","")</f>
        <v/>
      </c>
    </row>
    <row r="91" spans="2:18" ht="15" customHeight="1" x14ac:dyDescent="0.45">
      <c r="C91" s="25" t="s">
        <v>74</v>
      </c>
      <c r="D91" s="25"/>
      <c r="E91" s="25"/>
      <c r="F91" s="26"/>
      <c r="G91" s="26"/>
      <c r="H91" s="26"/>
      <c r="I91" s="26"/>
      <c r="J91" s="26"/>
      <c r="K91" s="26"/>
      <c r="L91" s="26"/>
      <c r="M91" s="26"/>
      <c r="N91" s="26"/>
      <c r="P91" s="3"/>
      <c r="Q91" s="3"/>
      <c r="R91" s="5" t="str">
        <f>IF(AND(P89=TRUE,F91=""),"←委託している資源化事業者の所在地を入力してください。","")</f>
        <v/>
      </c>
    </row>
    <row r="92" spans="2:18" ht="15" customHeight="1" x14ac:dyDescent="0.45">
      <c r="B92" s="7"/>
      <c r="C92" s="27" t="s">
        <v>127</v>
      </c>
      <c r="D92" s="27"/>
      <c r="E92" s="27"/>
      <c r="F92" s="27"/>
      <c r="G92" s="27"/>
      <c r="H92" s="27"/>
      <c r="I92" s="27"/>
      <c r="J92" s="27"/>
      <c r="K92" s="27"/>
      <c r="L92" s="27"/>
      <c r="M92" s="27"/>
      <c r="N92" s="27"/>
      <c r="O92" s="27"/>
      <c r="P92" s="3" t="b">
        <v>0</v>
      </c>
      <c r="Q92" s="3"/>
    </row>
    <row r="93" spans="2:18" ht="15" customHeight="1" x14ac:dyDescent="0.45">
      <c r="C93" s="25" t="s">
        <v>80</v>
      </c>
      <c r="D93" s="25"/>
      <c r="E93" s="25"/>
      <c r="F93" s="26"/>
      <c r="G93" s="26"/>
      <c r="H93" s="26"/>
      <c r="I93" s="26"/>
      <c r="J93" s="26"/>
      <c r="K93" s="26"/>
      <c r="L93" s="26"/>
      <c r="M93" s="26"/>
      <c r="N93" s="26"/>
      <c r="P93" s="3"/>
      <c r="Q93" s="3"/>
      <c r="R93" s="5" t="str">
        <f>IF(AND(P92=TRUE,F93=""),"←具体的に入力してください。","")</f>
        <v/>
      </c>
    </row>
    <row r="94" spans="2:18" ht="15" customHeight="1" x14ac:dyDescent="0.45">
      <c r="B94" s="7"/>
      <c r="C94" s="27" t="s">
        <v>83</v>
      </c>
      <c r="D94" s="27"/>
      <c r="E94" s="27"/>
      <c r="F94" s="27"/>
      <c r="G94" s="27"/>
      <c r="H94" s="27"/>
      <c r="I94" s="27"/>
      <c r="J94" s="27"/>
      <c r="K94" s="27"/>
      <c r="L94" s="27"/>
      <c r="M94" s="27"/>
      <c r="N94" s="27"/>
      <c r="O94" s="27"/>
      <c r="P94" s="3" t="b">
        <v>0</v>
      </c>
      <c r="Q94" s="3"/>
    </row>
    <row r="95" spans="2:18" ht="15" customHeight="1" x14ac:dyDescent="0.45">
      <c r="C95" s="25" t="s">
        <v>80</v>
      </c>
      <c r="D95" s="25"/>
      <c r="E95" s="25"/>
      <c r="F95" s="26"/>
      <c r="G95" s="26"/>
      <c r="H95" s="26"/>
      <c r="I95" s="26"/>
      <c r="J95" s="26"/>
      <c r="K95" s="26"/>
      <c r="L95" s="26"/>
      <c r="M95" s="26"/>
      <c r="N95" s="26"/>
      <c r="P95" s="3"/>
      <c r="Q95" s="3"/>
      <c r="R95" s="5" t="str">
        <f>IF(AND(P94=TRUE,F95=""),"←具体的に入力してください。","")</f>
        <v/>
      </c>
    </row>
    <row r="96" spans="2:18" ht="15" customHeight="1" x14ac:dyDescent="0.45">
      <c r="P96" s="3"/>
      <c r="Q96" s="3"/>
    </row>
    <row r="97" spans="1:18" ht="15" customHeight="1" x14ac:dyDescent="0.45">
      <c r="A97" s="8" t="s">
        <v>75</v>
      </c>
      <c r="E97" s="10"/>
      <c r="P97" s="3"/>
      <c r="Q97" s="3"/>
    </row>
    <row r="98" spans="1:18" ht="15" customHeight="1" x14ac:dyDescent="0.45">
      <c r="B98" s="8" t="s">
        <v>63</v>
      </c>
      <c r="P98" s="3"/>
      <c r="Q98" s="3"/>
    </row>
    <row r="99" spans="1:18" ht="15" customHeight="1" x14ac:dyDescent="0.45">
      <c r="B99" s="7"/>
      <c r="C99" s="9" t="s">
        <v>52</v>
      </c>
      <c r="D99" s="7"/>
      <c r="F99" s="9" t="s">
        <v>53</v>
      </c>
      <c r="H99" s="11" t="str">
        <f>IF(Q99=TRUE,"「排出なし」の場合は、（４）へ","")</f>
        <v/>
      </c>
      <c r="P99" s="3" t="b">
        <v>1</v>
      </c>
      <c r="Q99" s="3" t="b">
        <v>0</v>
      </c>
      <c r="R99" s="5" t="str">
        <f>IF(OR(AND(P99="",Q99=""),AND(P99=FALSE,Q99=FALSE),AND(P99=TRUE,Q99=TRUE)),"←「排出あり」「排出なし」のどちらか一方を選択してください。",IF(AND(P99=TRUE,COUNTIF(P101:P117,TRUE)=0),"【排出方法】を選択・入力してください",""))</f>
        <v/>
      </c>
    </row>
    <row r="100" spans="1:18" ht="15" customHeight="1" x14ac:dyDescent="0.45">
      <c r="B100" s="8" t="s">
        <v>62</v>
      </c>
      <c r="P100" s="3"/>
      <c r="Q100" s="3"/>
    </row>
    <row r="101" spans="1:18" ht="15" customHeight="1" x14ac:dyDescent="0.45">
      <c r="B101" s="7"/>
      <c r="C101" s="27" t="s">
        <v>118</v>
      </c>
      <c r="D101" s="27"/>
      <c r="E101" s="27"/>
      <c r="F101" s="27"/>
      <c r="G101" s="27"/>
      <c r="H101" s="27"/>
      <c r="I101" s="27"/>
      <c r="J101" s="27"/>
      <c r="K101" s="27"/>
      <c r="L101" s="27"/>
      <c r="M101" s="27"/>
      <c r="N101" s="27"/>
      <c r="O101" s="27"/>
      <c r="P101" s="3" t="b">
        <v>0</v>
      </c>
      <c r="Q101" s="3"/>
    </row>
    <row r="102" spans="1:18" ht="15" customHeight="1" x14ac:dyDescent="0.45">
      <c r="C102" s="25" t="s">
        <v>43</v>
      </c>
      <c r="D102" s="25"/>
      <c r="E102" s="25"/>
      <c r="F102" s="26"/>
      <c r="G102" s="26"/>
      <c r="H102" s="26"/>
      <c r="I102" s="26"/>
      <c r="J102" s="26"/>
      <c r="K102" s="26"/>
      <c r="L102" s="26"/>
      <c r="M102" s="26"/>
      <c r="N102" s="26"/>
      <c r="P102" s="3"/>
      <c r="Q102" s="3"/>
      <c r="R102" s="5" t="str">
        <f>IF(AND(P101=TRUE,F102=""),"←委託している収集運搬業者の名称を入力してください。","")</f>
        <v/>
      </c>
    </row>
    <row r="103" spans="1:18" ht="15" customHeight="1" x14ac:dyDescent="0.45">
      <c r="C103" s="25" t="s">
        <v>71</v>
      </c>
      <c r="D103" s="25"/>
      <c r="E103" s="25"/>
      <c r="F103" s="26"/>
      <c r="G103" s="26"/>
      <c r="H103" s="26"/>
      <c r="I103" s="26"/>
      <c r="J103" s="26"/>
      <c r="K103" s="26"/>
      <c r="L103" s="26"/>
      <c r="M103" s="26"/>
      <c r="N103" s="26"/>
      <c r="P103" s="3"/>
      <c r="Q103" s="3"/>
      <c r="R103" s="5" t="str">
        <f>IF(AND(P101=TRUE,F103=""),"←委託している収集運搬業者の所在地を入力してください。","")</f>
        <v/>
      </c>
    </row>
    <row r="104" spans="1:18" ht="15" customHeight="1" x14ac:dyDescent="0.45">
      <c r="B104" s="7"/>
      <c r="C104" s="27" t="s">
        <v>44</v>
      </c>
      <c r="D104" s="27"/>
      <c r="E104" s="27"/>
      <c r="F104" s="27"/>
      <c r="G104" s="27"/>
      <c r="H104" s="27"/>
      <c r="I104" s="27"/>
      <c r="J104" s="27"/>
      <c r="K104" s="27"/>
      <c r="L104" s="27"/>
      <c r="M104" s="27"/>
      <c r="N104" s="27"/>
      <c r="O104" s="27"/>
      <c r="P104" s="3" t="b">
        <v>0</v>
      </c>
      <c r="Q104" s="3"/>
    </row>
    <row r="105" spans="1:18" ht="15" customHeight="1" x14ac:dyDescent="0.45">
      <c r="C105" s="25" t="s">
        <v>43</v>
      </c>
      <c r="D105" s="25"/>
      <c r="E105" s="25"/>
      <c r="F105" s="64"/>
      <c r="G105" s="64"/>
      <c r="H105" s="64"/>
      <c r="I105" s="64"/>
      <c r="J105" s="64"/>
      <c r="K105" s="64"/>
      <c r="L105" s="64"/>
      <c r="M105" s="64"/>
      <c r="N105" s="64"/>
      <c r="P105" s="3"/>
      <c r="Q105" s="3"/>
      <c r="R105" s="5" t="str">
        <f>IF(AND(P104=TRUE,F105=""),"←委託している収集運搬業者の名称を入力してください。","")</f>
        <v/>
      </c>
    </row>
    <row r="106" spans="1:18" ht="15" customHeight="1" x14ac:dyDescent="0.45">
      <c r="C106" s="25" t="s">
        <v>71</v>
      </c>
      <c r="D106" s="25"/>
      <c r="E106" s="25"/>
      <c r="F106" s="64"/>
      <c r="G106" s="64"/>
      <c r="H106" s="64"/>
      <c r="I106" s="64"/>
      <c r="J106" s="64"/>
      <c r="K106" s="64"/>
      <c r="L106" s="64"/>
      <c r="M106" s="64"/>
      <c r="N106" s="64"/>
      <c r="P106" s="3"/>
      <c r="Q106" s="3"/>
      <c r="R106" s="5" t="str">
        <f>IF(AND(P104=TRUE,F106=""),"←委託している収集運搬業者の所在地を入力してください。","")</f>
        <v/>
      </c>
    </row>
    <row r="107" spans="1:18" ht="15" customHeight="1" x14ac:dyDescent="0.45">
      <c r="B107" s="7"/>
      <c r="C107" s="27" t="s">
        <v>46</v>
      </c>
      <c r="D107" s="27"/>
      <c r="E107" s="27"/>
      <c r="F107" s="27"/>
      <c r="G107" s="27"/>
      <c r="H107" s="27"/>
      <c r="I107" s="27"/>
      <c r="J107" s="27"/>
      <c r="K107" s="27"/>
      <c r="L107" s="27"/>
      <c r="M107" s="27"/>
      <c r="N107" s="27"/>
      <c r="O107" s="27"/>
      <c r="P107" s="3" t="b">
        <v>1</v>
      </c>
      <c r="Q107" s="3"/>
    </row>
    <row r="108" spans="1:18" ht="15" customHeight="1" x14ac:dyDescent="0.45">
      <c r="C108" s="25" t="s">
        <v>45</v>
      </c>
      <c r="D108" s="25"/>
      <c r="E108" s="25"/>
      <c r="F108" s="97" t="s">
        <v>111</v>
      </c>
      <c r="G108" s="97"/>
      <c r="H108" s="97"/>
      <c r="I108" s="97"/>
      <c r="J108" s="97"/>
      <c r="K108" s="97"/>
      <c r="L108" s="97"/>
      <c r="M108" s="97"/>
      <c r="N108" s="97"/>
      <c r="P108" s="3"/>
      <c r="Q108" s="3"/>
      <c r="R108" s="5" t="str">
        <f>IF(AND(P107=TRUE,F108=""),"←委託している資源化事業者の名称を入力してください。","")</f>
        <v/>
      </c>
    </row>
    <row r="109" spans="1:18" ht="15" customHeight="1" x14ac:dyDescent="0.45">
      <c r="C109" s="25" t="s">
        <v>74</v>
      </c>
      <c r="D109" s="25"/>
      <c r="E109" s="25"/>
      <c r="F109" s="97" t="s">
        <v>113</v>
      </c>
      <c r="G109" s="97"/>
      <c r="H109" s="97"/>
      <c r="I109" s="97"/>
      <c r="J109" s="97"/>
      <c r="K109" s="97"/>
      <c r="L109" s="97"/>
      <c r="M109" s="97"/>
      <c r="N109" s="97"/>
      <c r="P109" s="3"/>
      <c r="Q109" s="3"/>
      <c r="R109" s="5" t="str">
        <f>IF(AND(P107=TRUE,F109=""),"←委託している資源化事業者の所在地を入力してください。","")</f>
        <v/>
      </c>
    </row>
    <row r="110" spans="1:18" ht="15" customHeight="1" x14ac:dyDescent="0.45">
      <c r="B110" s="7"/>
      <c r="C110" s="27" t="s">
        <v>48</v>
      </c>
      <c r="D110" s="27"/>
      <c r="E110" s="27"/>
      <c r="F110" s="27"/>
      <c r="G110" s="27"/>
      <c r="H110" s="27"/>
      <c r="I110" s="27"/>
      <c r="J110" s="27"/>
      <c r="K110" s="27"/>
      <c r="L110" s="27"/>
      <c r="M110" s="27"/>
      <c r="N110" s="27"/>
      <c r="O110" s="27"/>
      <c r="P110" s="3" t="b">
        <v>0</v>
      </c>
      <c r="Q110" s="3"/>
    </row>
    <row r="111" spans="1:18" ht="15" customHeight="1" x14ac:dyDescent="0.45">
      <c r="C111" s="25" t="s">
        <v>49</v>
      </c>
      <c r="D111" s="25"/>
      <c r="E111" s="25"/>
      <c r="F111" s="26"/>
      <c r="G111" s="26"/>
      <c r="H111" s="26"/>
      <c r="I111" s="26"/>
      <c r="J111" s="26"/>
      <c r="K111" s="26"/>
      <c r="L111" s="26"/>
      <c r="M111" s="26"/>
      <c r="N111" s="26"/>
      <c r="P111" s="3"/>
      <c r="Q111" s="3"/>
      <c r="R111" s="5" t="str">
        <f>IF(AND(P110=TRUE,F111=""),"←運搬の頻度を入力してください。","")</f>
        <v/>
      </c>
    </row>
    <row r="112" spans="1:18" ht="15" customHeight="1" x14ac:dyDescent="0.45">
      <c r="B112" s="7"/>
      <c r="C112" s="27" t="s">
        <v>47</v>
      </c>
      <c r="D112" s="27"/>
      <c r="E112" s="27"/>
      <c r="F112" s="27"/>
      <c r="G112" s="27"/>
      <c r="H112" s="27"/>
      <c r="I112" s="27"/>
      <c r="J112" s="27"/>
      <c r="K112" s="27"/>
      <c r="L112" s="27"/>
      <c r="M112" s="27"/>
      <c r="N112" s="27"/>
      <c r="O112" s="27"/>
      <c r="P112" s="3" t="b">
        <v>0</v>
      </c>
      <c r="Q112" s="3"/>
    </row>
    <row r="113" spans="1:18" ht="15" customHeight="1" x14ac:dyDescent="0.45">
      <c r="C113" s="25" t="s">
        <v>45</v>
      </c>
      <c r="D113" s="25"/>
      <c r="E113" s="25"/>
      <c r="F113" s="26"/>
      <c r="G113" s="26"/>
      <c r="H113" s="26"/>
      <c r="I113" s="26"/>
      <c r="J113" s="26"/>
      <c r="K113" s="26"/>
      <c r="L113" s="26"/>
      <c r="M113" s="26"/>
      <c r="N113" s="26"/>
      <c r="P113" s="3"/>
      <c r="Q113" s="3"/>
      <c r="R113" s="5" t="str">
        <f>IF(AND(P112=TRUE,F113=""),"←委託している資源化事業者の名称を入力してください。","")</f>
        <v/>
      </c>
    </row>
    <row r="114" spans="1:18" ht="15" customHeight="1" x14ac:dyDescent="0.45">
      <c r="C114" s="25" t="s">
        <v>74</v>
      </c>
      <c r="D114" s="25"/>
      <c r="E114" s="25"/>
      <c r="F114" s="26"/>
      <c r="G114" s="26"/>
      <c r="H114" s="26"/>
      <c r="I114" s="26"/>
      <c r="J114" s="26"/>
      <c r="K114" s="26"/>
      <c r="L114" s="26"/>
      <c r="M114" s="26"/>
      <c r="N114" s="26"/>
      <c r="P114" s="3"/>
      <c r="Q114" s="3"/>
      <c r="R114" s="5" t="str">
        <f>IF(AND(P112=TRUE,F114=""),"←委託している資源化事業者の所在地を入力してください。","")</f>
        <v/>
      </c>
    </row>
    <row r="115" spans="1:18" ht="15" customHeight="1" x14ac:dyDescent="0.45">
      <c r="B115" s="7"/>
      <c r="C115" s="27" t="s">
        <v>127</v>
      </c>
      <c r="D115" s="27"/>
      <c r="E115" s="27"/>
      <c r="F115" s="27"/>
      <c r="G115" s="27"/>
      <c r="H115" s="27"/>
      <c r="I115" s="27"/>
      <c r="J115" s="27"/>
      <c r="K115" s="27"/>
      <c r="L115" s="27"/>
      <c r="M115" s="27"/>
      <c r="N115" s="27"/>
      <c r="O115" s="27"/>
      <c r="P115" s="3" t="b">
        <v>0</v>
      </c>
      <c r="Q115" s="3"/>
    </row>
    <row r="116" spans="1:18" ht="15" customHeight="1" x14ac:dyDescent="0.45">
      <c r="C116" s="25" t="s">
        <v>80</v>
      </c>
      <c r="D116" s="25"/>
      <c r="E116" s="25"/>
      <c r="F116" s="26"/>
      <c r="G116" s="26"/>
      <c r="H116" s="26"/>
      <c r="I116" s="26"/>
      <c r="J116" s="26"/>
      <c r="K116" s="26"/>
      <c r="L116" s="26"/>
      <c r="M116" s="26"/>
      <c r="N116" s="26"/>
      <c r="P116" s="3"/>
      <c r="Q116" s="3"/>
      <c r="R116" s="5" t="str">
        <f>IF(AND(P115=TRUE,F116=""),"←具体的に入力してください。","")</f>
        <v/>
      </c>
    </row>
    <row r="117" spans="1:18" ht="15" customHeight="1" x14ac:dyDescent="0.45">
      <c r="B117" s="7"/>
      <c r="C117" s="27" t="s">
        <v>83</v>
      </c>
      <c r="D117" s="27"/>
      <c r="E117" s="27"/>
      <c r="F117" s="27"/>
      <c r="G117" s="27"/>
      <c r="H117" s="27"/>
      <c r="I117" s="27"/>
      <c r="J117" s="27"/>
      <c r="K117" s="27"/>
      <c r="L117" s="27"/>
      <c r="M117" s="27"/>
      <c r="N117" s="27"/>
      <c r="O117" s="27"/>
      <c r="P117" s="3" t="b">
        <v>1</v>
      </c>
      <c r="Q117" s="3"/>
    </row>
    <row r="118" spans="1:18" ht="15" customHeight="1" x14ac:dyDescent="0.45">
      <c r="C118" s="25" t="s">
        <v>80</v>
      </c>
      <c r="D118" s="25"/>
      <c r="E118" s="25"/>
      <c r="F118" s="26" t="s">
        <v>116</v>
      </c>
      <c r="G118" s="26"/>
      <c r="H118" s="26"/>
      <c r="I118" s="26"/>
      <c r="J118" s="26"/>
      <c r="K118" s="26"/>
      <c r="L118" s="26"/>
      <c r="M118" s="26"/>
      <c r="N118" s="26"/>
      <c r="P118" s="3"/>
      <c r="Q118" s="3"/>
      <c r="R118" s="5" t="str">
        <f>IF(AND(P117=TRUE,F118=""),"←具体的に入力してください。","")</f>
        <v/>
      </c>
    </row>
    <row r="119" spans="1:18" ht="15" customHeight="1" x14ac:dyDescent="0.45">
      <c r="P119" s="3"/>
      <c r="Q119" s="3"/>
    </row>
    <row r="120" spans="1:18" ht="15" customHeight="1" x14ac:dyDescent="0.45">
      <c r="A120" s="8" t="s">
        <v>76</v>
      </c>
      <c r="E120" s="10"/>
      <c r="P120" s="3"/>
      <c r="Q120" s="3"/>
    </row>
    <row r="121" spans="1:18" ht="15" customHeight="1" x14ac:dyDescent="0.45">
      <c r="B121" s="8" t="s">
        <v>63</v>
      </c>
      <c r="P121" s="3"/>
      <c r="Q121" s="3"/>
    </row>
    <row r="122" spans="1:18" ht="15" customHeight="1" x14ac:dyDescent="0.45">
      <c r="B122" s="7"/>
      <c r="C122" s="9" t="s">
        <v>52</v>
      </c>
      <c r="D122" s="7"/>
      <c r="F122" s="9" t="s">
        <v>53</v>
      </c>
      <c r="H122" s="11" t="str">
        <f>IF(Q122=TRUE,"「排出なし」の場合は、（５）へ","")</f>
        <v/>
      </c>
      <c r="P122" s="3" t="b">
        <v>1</v>
      </c>
      <c r="Q122" s="3" t="b">
        <v>0</v>
      </c>
      <c r="R122" s="5" t="str">
        <f>IF(OR(AND(P122="",Q122=""),AND(P122=FALSE,Q122=FALSE),AND(P122=TRUE,Q122=TRUE)),"←「排出あり」「排出なし」のどちらか一方を選択してください。",IF(AND(P122=TRUE,COUNTIF(P124:P140,TRUE)=0),"【排出方法】を選択・入力してください",""))</f>
        <v/>
      </c>
    </row>
    <row r="123" spans="1:18" ht="15" customHeight="1" x14ac:dyDescent="0.45">
      <c r="B123" s="8" t="s">
        <v>62</v>
      </c>
      <c r="P123" s="3"/>
      <c r="Q123" s="3"/>
    </row>
    <row r="124" spans="1:18" ht="15" customHeight="1" x14ac:dyDescent="0.45">
      <c r="B124" s="7"/>
      <c r="C124" s="27" t="s">
        <v>118</v>
      </c>
      <c r="D124" s="27"/>
      <c r="E124" s="27"/>
      <c r="F124" s="27"/>
      <c r="G124" s="27"/>
      <c r="H124" s="27"/>
      <c r="I124" s="27"/>
      <c r="J124" s="27"/>
      <c r="K124" s="27"/>
      <c r="L124" s="27"/>
      <c r="M124" s="27"/>
      <c r="N124" s="27"/>
      <c r="O124" s="27"/>
      <c r="P124" s="3" t="b">
        <v>0</v>
      </c>
      <c r="Q124" s="3"/>
    </row>
    <row r="125" spans="1:18" ht="15" customHeight="1" x14ac:dyDescent="0.45">
      <c r="C125" s="25" t="s">
        <v>43</v>
      </c>
      <c r="D125" s="25"/>
      <c r="E125" s="25"/>
      <c r="F125" s="26"/>
      <c r="G125" s="26"/>
      <c r="H125" s="26"/>
      <c r="I125" s="26"/>
      <c r="J125" s="26"/>
      <c r="K125" s="26"/>
      <c r="L125" s="26"/>
      <c r="M125" s="26"/>
      <c r="N125" s="26"/>
      <c r="P125" s="3"/>
      <c r="Q125" s="3"/>
      <c r="R125" s="5" t="str">
        <f>IF(AND(P124=TRUE,F125=""),"←委託している収集運搬業者の名称を入力してください。","")</f>
        <v/>
      </c>
    </row>
    <row r="126" spans="1:18" ht="15" customHeight="1" x14ac:dyDescent="0.45">
      <c r="C126" s="25" t="s">
        <v>71</v>
      </c>
      <c r="D126" s="25"/>
      <c r="E126" s="25"/>
      <c r="F126" s="26"/>
      <c r="G126" s="26"/>
      <c r="H126" s="26"/>
      <c r="I126" s="26"/>
      <c r="J126" s="26"/>
      <c r="K126" s="26"/>
      <c r="L126" s="26"/>
      <c r="M126" s="26"/>
      <c r="N126" s="26"/>
      <c r="P126" s="3"/>
      <c r="Q126" s="3"/>
      <c r="R126" s="5" t="str">
        <f>IF(AND(P124=TRUE,F126=""),"←委託している収集運搬業者の所在地を入力してください。","")</f>
        <v/>
      </c>
    </row>
    <row r="127" spans="1:18" ht="15" customHeight="1" x14ac:dyDescent="0.45">
      <c r="B127" s="7"/>
      <c r="C127" s="27" t="s">
        <v>44</v>
      </c>
      <c r="D127" s="27"/>
      <c r="E127" s="27"/>
      <c r="F127" s="27"/>
      <c r="G127" s="27"/>
      <c r="H127" s="27"/>
      <c r="I127" s="27"/>
      <c r="J127" s="27"/>
      <c r="K127" s="27"/>
      <c r="L127" s="27"/>
      <c r="M127" s="27"/>
      <c r="N127" s="27"/>
      <c r="O127" s="27"/>
      <c r="P127" s="3" t="b">
        <v>0</v>
      </c>
      <c r="Q127" s="3"/>
    </row>
    <row r="128" spans="1:18" ht="15" customHeight="1" x14ac:dyDescent="0.45">
      <c r="C128" s="25" t="s">
        <v>43</v>
      </c>
      <c r="D128" s="25"/>
      <c r="E128" s="25"/>
      <c r="F128" s="26"/>
      <c r="G128" s="26"/>
      <c r="H128" s="26"/>
      <c r="I128" s="26"/>
      <c r="J128" s="26"/>
      <c r="K128" s="26"/>
      <c r="L128" s="26"/>
      <c r="M128" s="26"/>
      <c r="N128" s="26"/>
      <c r="P128" s="3"/>
      <c r="Q128" s="3"/>
      <c r="R128" s="5" t="str">
        <f>IF(AND(P127=TRUE,F128=""),"←委託している収集運搬業者の名称を入力してください。","")</f>
        <v/>
      </c>
    </row>
    <row r="129" spans="1:18" ht="15" customHeight="1" x14ac:dyDescent="0.45">
      <c r="C129" s="25" t="s">
        <v>71</v>
      </c>
      <c r="D129" s="25"/>
      <c r="E129" s="25"/>
      <c r="F129" s="26"/>
      <c r="G129" s="26"/>
      <c r="H129" s="26"/>
      <c r="I129" s="26"/>
      <c r="J129" s="26"/>
      <c r="K129" s="26"/>
      <c r="L129" s="26"/>
      <c r="M129" s="26"/>
      <c r="N129" s="26"/>
      <c r="P129" s="3"/>
      <c r="Q129" s="3"/>
      <c r="R129" s="5" t="str">
        <f>IF(AND(P127=TRUE,F129=""),"←委託している収集運搬業者の所在地を入力してください。","")</f>
        <v/>
      </c>
    </row>
    <row r="130" spans="1:18" ht="15" customHeight="1" x14ac:dyDescent="0.45">
      <c r="B130" s="7"/>
      <c r="C130" s="27" t="s">
        <v>46</v>
      </c>
      <c r="D130" s="27"/>
      <c r="E130" s="27"/>
      <c r="F130" s="27"/>
      <c r="G130" s="27"/>
      <c r="H130" s="27"/>
      <c r="I130" s="27"/>
      <c r="J130" s="27"/>
      <c r="K130" s="27"/>
      <c r="L130" s="27"/>
      <c r="M130" s="27"/>
      <c r="N130" s="27"/>
      <c r="O130" s="27"/>
      <c r="P130" s="3" t="b">
        <v>0</v>
      </c>
      <c r="Q130" s="3"/>
    </row>
    <row r="131" spans="1:18" ht="15" customHeight="1" x14ac:dyDescent="0.45">
      <c r="C131" s="25" t="s">
        <v>45</v>
      </c>
      <c r="D131" s="25"/>
      <c r="E131" s="25"/>
      <c r="F131" s="26"/>
      <c r="G131" s="26"/>
      <c r="H131" s="26"/>
      <c r="I131" s="26"/>
      <c r="J131" s="26"/>
      <c r="K131" s="26"/>
      <c r="L131" s="26"/>
      <c r="M131" s="26"/>
      <c r="N131" s="26"/>
      <c r="P131" s="3"/>
      <c r="Q131" s="3"/>
      <c r="R131" s="5" t="str">
        <f>IF(AND(P130=TRUE,F131=""),"←委託している資源化事業者の名称を入力してください。","")</f>
        <v/>
      </c>
    </row>
    <row r="132" spans="1:18" ht="15" customHeight="1" x14ac:dyDescent="0.45">
      <c r="C132" s="25" t="s">
        <v>74</v>
      </c>
      <c r="D132" s="25"/>
      <c r="E132" s="25"/>
      <c r="F132" s="26"/>
      <c r="G132" s="26"/>
      <c r="H132" s="26"/>
      <c r="I132" s="26"/>
      <c r="J132" s="26"/>
      <c r="K132" s="26"/>
      <c r="L132" s="26"/>
      <c r="M132" s="26"/>
      <c r="N132" s="26"/>
      <c r="P132" s="3"/>
      <c r="Q132" s="3"/>
      <c r="R132" s="5" t="str">
        <f>IF(AND(P130=TRUE,F132=""),"←委託している資源化事業者の所在地を入力してください。","")</f>
        <v/>
      </c>
    </row>
    <row r="133" spans="1:18" ht="15" customHeight="1" x14ac:dyDescent="0.45">
      <c r="B133" s="7"/>
      <c r="C133" s="27" t="s">
        <v>48</v>
      </c>
      <c r="D133" s="27"/>
      <c r="E133" s="27"/>
      <c r="F133" s="27"/>
      <c r="G133" s="27"/>
      <c r="H133" s="27"/>
      <c r="I133" s="27"/>
      <c r="J133" s="27"/>
      <c r="K133" s="27"/>
      <c r="L133" s="27"/>
      <c r="M133" s="27"/>
      <c r="N133" s="27"/>
      <c r="O133" s="27"/>
      <c r="P133" s="3" t="b">
        <v>0</v>
      </c>
      <c r="Q133" s="3"/>
    </row>
    <row r="134" spans="1:18" ht="15" customHeight="1" x14ac:dyDescent="0.45">
      <c r="C134" s="25" t="s">
        <v>49</v>
      </c>
      <c r="D134" s="25"/>
      <c r="E134" s="25"/>
      <c r="F134" s="64"/>
      <c r="G134" s="64"/>
      <c r="H134" s="64"/>
      <c r="I134" s="64"/>
      <c r="J134" s="64"/>
      <c r="K134" s="64"/>
      <c r="L134" s="64"/>
      <c r="M134" s="64"/>
      <c r="N134" s="64"/>
      <c r="P134" s="3"/>
      <c r="Q134" s="3"/>
      <c r="R134" s="5" t="str">
        <f>IF(AND(P133=TRUE,F134=""),"←運搬の頻度を入力してください。","")</f>
        <v/>
      </c>
    </row>
    <row r="135" spans="1:18" ht="15" customHeight="1" x14ac:dyDescent="0.45">
      <c r="B135" s="7"/>
      <c r="C135" s="27" t="s">
        <v>47</v>
      </c>
      <c r="D135" s="27"/>
      <c r="E135" s="27"/>
      <c r="F135" s="27"/>
      <c r="G135" s="27"/>
      <c r="H135" s="27"/>
      <c r="I135" s="27"/>
      <c r="J135" s="27"/>
      <c r="K135" s="27"/>
      <c r="L135" s="27"/>
      <c r="M135" s="27"/>
      <c r="N135" s="27"/>
      <c r="O135" s="27"/>
      <c r="P135" s="3" t="b">
        <v>1</v>
      </c>
      <c r="Q135" s="3"/>
    </row>
    <row r="136" spans="1:18" ht="15" customHeight="1" x14ac:dyDescent="0.45">
      <c r="C136" s="25" t="s">
        <v>45</v>
      </c>
      <c r="D136" s="25"/>
      <c r="E136" s="25"/>
      <c r="F136" s="97" t="s">
        <v>111</v>
      </c>
      <c r="G136" s="97"/>
      <c r="H136" s="97"/>
      <c r="I136" s="97"/>
      <c r="J136" s="97"/>
      <c r="K136" s="97"/>
      <c r="L136" s="97"/>
      <c r="M136" s="97"/>
      <c r="N136" s="97"/>
      <c r="P136" s="3"/>
      <c r="Q136" s="3"/>
      <c r="R136" s="5" t="str">
        <f>IF(AND(P135=TRUE,F136=""),"←委託している資源化事業者の名称を入力してください。","")</f>
        <v/>
      </c>
    </row>
    <row r="137" spans="1:18" ht="15" customHeight="1" x14ac:dyDescent="0.45">
      <c r="C137" s="25" t="s">
        <v>74</v>
      </c>
      <c r="D137" s="25"/>
      <c r="E137" s="25"/>
      <c r="F137" s="97" t="s">
        <v>113</v>
      </c>
      <c r="G137" s="97"/>
      <c r="H137" s="97"/>
      <c r="I137" s="97"/>
      <c r="J137" s="97"/>
      <c r="K137" s="97"/>
      <c r="L137" s="97"/>
      <c r="M137" s="97"/>
      <c r="N137" s="97"/>
      <c r="P137" s="3"/>
      <c r="Q137" s="3"/>
      <c r="R137" s="5" t="str">
        <f>IF(AND(P135=TRUE,F137=""),"←委託している資源化事業者の所在地を入力してください。","")</f>
        <v/>
      </c>
    </row>
    <row r="138" spans="1:18" ht="15" customHeight="1" x14ac:dyDescent="0.45">
      <c r="B138" s="7"/>
      <c r="C138" s="27" t="s">
        <v>127</v>
      </c>
      <c r="D138" s="27"/>
      <c r="E138" s="27"/>
      <c r="F138" s="27"/>
      <c r="G138" s="27"/>
      <c r="H138" s="27"/>
      <c r="I138" s="27"/>
      <c r="J138" s="27"/>
      <c r="K138" s="27"/>
      <c r="L138" s="27"/>
      <c r="M138" s="27"/>
      <c r="N138" s="27"/>
      <c r="O138" s="27"/>
      <c r="P138" s="3" t="b">
        <v>0</v>
      </c>
      <c r="Q138" s="3"/>
    </row>
    <row r="139" spans="1:18" ht="15" customHeight="1" x14ac:dyDescent="0.45">
      <c r="C139" s="25" t="s">
        <v>80</v>
      </c>
      <c r="D139" s="25"/>
      <c r="E139" s="25"/>
      <c r="F139" s="26"/>
      <c r="G139" s="26"/>
      <c r="H139" s="26"/>
      <c r="I139" s="26"/>
      <c r="J139" s="26"/>
      <c r="K139" s="26"/>
      <c r="L139" s="26"/>
      <c r="M139" s="26"/>
      <c r="N139" s="26"/>
      <c r="P139" s="3"/>
      <c r="Q139" s="3"/>
      <c r="R139" s="5" t="str">
        <f>IF(AND(P138=TRUE,F139=""),"←具体的に入力してください。","")</f>
        <v/>
      </c>
    </row>
    <row r="140" spans="1:18" ht="15" customHeight="1" x14ac:dyDescent="0.45">
      <c r="B140" s="7"/>
      <c r="C140" s="27" t="s">
        <v>83</v>
      </c>
      <c r="D140" s="27"/>
      <c r="E140" s="27"/>
      <c r="F140" s="27"/>
      <c r="G140" s="27"/>
      <c r="H140" s="27"/>
      <c r="I140" s="27"/>
      <c r="J140" s="27"/>
      <c r="K140" s="27"/>
      <c r="L140" s="27"/>
      <c r="M140" s="27"/>
      <c r="N140" s="27"/>
      <c r="O140" s="27"/>
      <c r="P140" s="3" t="b">
        <v>0</v>
      </c>
      <c r="Q140" s="3"/>
    </row>
    <row r="141" spans="1:18" ht="15" customHeight="1" x14ac:dyDescent="0.45">
      <c r="C141" s="25" t="s">
        <v>80</v>
      </c>
      <c r="D141" s="25"/>
      <c r="E141" s="25"/>
      <c r="F141" s="26"/>
      <c r="G141" s="26"/>
      <c r="H141" s="26"/>
      <c r="I141" s="26"/>
      <c r="J141" s="26"/>
      <c r="K141" s="26"/>
      <c r="L141" s="26"/>
      <c r="M141" s="26"/>
      <c r="N141" s="26"/>
      <c r="P141" s="3"/>
      <c r="Q141" s="3"/>
      <c r="R141" s="5" t="str">
        <f>IF(AND(P140=TRUE,F141=""),"←具体的に入力してください。","")</f>
        <v/>
      </c>
    </row>
    <row r="142" spans="1:18" ht="15" customHeight="1" x14ac:dyDescent="0.45">
      <c r="P142" s="3"/>
      <c r="Q142" s="3"/>
    </row>
    <row r="143" spans="1:18" ht="15" customHeight="1" x14ac:dyDescent="0.45">
      <c r="A143" s="12" t="s">
        <v>77</v>
      </c>
      <c r="E143" s="10"/>
      <c r="P143" s="3"/>
      <c r="Q143" s="3"/>
    </row>
    <row r="144" spans="1:18" ht="15" customHeight="1" x14ac:dyDescent="0.45">
      <c r="B144" s="8" t="s">
        <v>63</v>
      </c>
      <c r="P144" s="3"/>
      <c r="Q144" s="3"/>
    </row>
    <row r="145" spans="2:18" ht="15" customHeight="1" x14ac:dyDescent="0.45">
      <c r="B145" s="7"/>
      <c r="C145" s="9" t="s">
        <v>52</v>
      </c>
      <c r="D145" s="7"/>
      <c r="F145" s="9" t="s">
        <v>53</v>
      </c>
      <c r="H145" s="11" t="str">
        <f>IF(Q145=TRUE,"「排出なし」の場合は、（６）へ","")</f>
        <v/>
      </c>
      <c r="P145" s="3" t="b">
        <v>1</v>
      </c>
      <c r="Q145" s="3" t="b">
        <v>0</v>
      </c>
      <c r="R145" s="5" t="str">
        <f>IF(OR(AND(P145="",Q145=""),AND(P145=FALSE,Q145=FALSE),AND(P145=TRUE,Q145=TRUE)),"←「排出あり」「排出なし」のどちらか一方を選択してください。",IF(AND(P145=TRUE,COUNTIF(P147:P163,TRUE)=0),"【排出方法】を選択・入力してください",""))</f>
        <v/>
      </c>
    </row>
    <row r="146" spans="2:18" ht="15" customHeight="1" x14ac:dyDescent="0.45">
      <c r="B146" s="8" t="s">
        <v>62</v>
      </c>
      <c r="P146" s="3"/>
      <c r="Q146" s="3"/>
    </row>
    <row r="147" spans="2:18" ht="15" customHeight="1" x14ac:dyDescent="0.45">
      <c r="B147" s="7"/>
      <c r="C147" s="27" t="s">
        <v>118</v>
      </c>
      <c r="D147" s="27"/>
      <c r="E147" s="27"/>
      <c r="F147" s="27"/>
      <c r="G147" s="27"/>
      <c r="H147" s="27"/>
      <c r="I147" s="27"/>
      <c r="J147" s="27"/>
      <c r="K147" s="27"/>
      <c r="L147" s="27"/>
      <c r="M147" s="27"/>
      <c r="N147" s="27"/>
      <c r="O147" s="27"/>
      <c r="P147" s="3" t="b">
        <v>1</v>
      </c>
      <c r="Q147" s="3"/>
    </row>
    <row r="148" spans="2:18" ht="15" customHeight="1" x14ac:dyDescent="0.45">
      <c r="C148" s="25" t="s">
        <v>43</v>
      </c>
      <c r="D148" s="25"/>
      <c r="E148" s="25"/>
      <c r="F148" s="97" t="s">
        <v>109</v>
      </c>
      <c r="G148" s="97"/>
      <c r="H148" s="97"/>
      <c r="I148" s="97"/>
      <c r="J148" s="97"/>
      <c r="K148" s="97"/>
      <c r="L148" s="97"/>
      <c r="M148" s="97"/>
      <c r="N148" s="97"/>
      <c r="P148" s="3"/>
      <c r="Q148" s="3"/>
      <c r="R148" s="5" t="str">
        <f>IF(AND(P147=TRUE,F148=""),"←委託している収集運搬業者の名称を入力してください。","")</f>
        <v/>
      </c>
    </row>
    <row r="149" spans="2:18" ht="15" customHeight="1" x14ac:dyDescent="0.45">
      <c r="C149" s="25" t="s">
        <v>71</v>
      </c>
      <c r="D149" s="25"/>
      <c r="E149" s="25"/>
      <c r="F149" s="97" t="s">
        <v>112</v>
      </c>
      <c r="G149" s="97"/>
      <c r="H149" s="97"/>
      <c r="I149" s="97"/>
      <c r="J149" s="97"/>
      <c r="K149" s="97"/>
      <c r="L149" s="97"/>
      <c r="M149" s="97"/>
      <c r="N149" s="97"/>
      <c r="P149" s="3"/>
      <c r="Q149" s="3"/>
      <c r="R149" s="5" t="str">
        <f>IF(AND(P147=TRUE,F149=""),"←委託している収集運搬業者の所在地を入力してください。","")</f>
        <v/>
      </c>
    </row>
    <row r="150" spans="2:18" ht="15" customHeight="1" x14ac:dyDescent="0.45">
      <c r="B150" s="7"/>
      <c r="C150" s="27" t="s">
        <v>44</v>
      </c>
      <c r="D150" s="27"/>
      <c r="E150" s="27"/>
      <c r="F150" s="27"/>
      <c r="G150" s="27"/>
      <c r="H150" s="27"/>
      <c r="I150" s="27"/>
      <c r="J150" s="27"/>
      <c r="K150" s="27"/>
      <c r="L150" s="27"/>
      <c r="M150" s="27"/>
      <c r="N150" s="27"/>
      <c r="O150" s="27"/>
      <c r="P150" s="3" t="b">
        <v>0</v>
      </c>
      <c r="Q150" s="3"/>
    </row>
    <row r="151" spans="2:18" ht="15" customHeight="1" x14ac:dyDescent="0.45">
      <c r="C151" s="25" t="s">
        <v>43</v>
      </c>
      <c r="D151" s="25"/>
      <c r="E151" s="25"/>
      <c r="F151" s="26"/>
      <c r="G151" s="26"/>
      <c r="H151" s="26"/>
      <c r="I151" s="26"/>
      <c r="J151" s="26"/>
      <c r="K151" s="26"/>
      <c r="L151" s="26"/>
      <c r="M151" s="26"/>
      <c r="N151" s="26"/>
      <c r="P151" s="3"/>
      <c r="Q151" s="3"/>
      <c r="R151" s="5" t="str">
        <f>IF(AND(P150=TRUE,F151=""),"←委託している収集運搬業者の名称を入力してください。","")</f>
        <v/>
      </c>
    </row>
    <row r="152" spans="2:18" ht="15" customHeight="1" x14ac:dyDescent="0.45">
      <c r="C152" s="25" t="s">
        <v>71</v>
      </c>
      <c r="D152" s="25"/>
      <c r="E152" s="25"/>
      <c r="F152" s="26"/>
      <c r="G152" s="26"/>
      <c r="H152" s="26"/>
      <c r="I152" s="26"/>
      <c r="J152" s="26"/>
      <c r="K152" s="26"/>
      <c r="L152" s="26"/>
      <c r="M152" s="26"/>
      <c r="N152" s="26"/>
      <c r="P152" s="3"/>
      <c r="Q152" s="3"/>
      <c r="R152" s="5" t="str">
        <f>IF(AND(P150=TRUE,F152=""),"←委託している収集運搬業者の所在地を入力してください。","")</f>
        <v/>
      </c>
    </row>
    <row r="153" spans="2:18" ht="15" customHeight="1" x14ac:dyDescent="0.45">
      <c r="B153" s="7"/>
      <c r="C153" s="27" t="s">
        <v>46</v>
      </c>
      <c r="D153" s="27"/>
      <c r="E153" s="27"/>
      <c r="F153" s="27"/>
      <c r="G153" s="27"/>
      <c r="H153" s="27"/>
      <c r="I153" s="27"/>
      <c r="J153" s="27"/>
      <c r="K153" s="27"/>
      <c r="L153" s="27"/>
      <c r="M153" s="27"/>
      <c r="N153" s="27"/>
      <c r="O153" s="27"/>
      <c r="P153" s="3" t="b">
        <v>1</v>
      </c>
      <c r="Q153" s="3"/>
    </row>
    <row r="154" spans="2:18" ht="15" customHeight="1" x14ac:dyDescent="0.45">
      <c r="C154" s="25" t="s">
        <v>45</v>
      </c>
      <c r="D154" s="25"/>
      <c r="E154" s="25"/>
      <c r="F154" s="97" t="s">
        <v>111</v>
      </c>
      <c r="G154" s="97"/>
      <c r="H154" s="97"/>
      <c r="I154" s="97"/>
      <c r="J154" s="97"/>
      <c r="K154" s="97"/>
      <c r="L154" s="97"/>
      <c r="M154" s="97"/>
      <c r="N154" s="97"/>
      <c r="P154" s="3"/>
      <c r="Q154" s="3"/>
      <c r="R154" s="5" t="str">
        <f>IF(AND(P153=TRUE,F154=""),"←委託している資源化事業者の名称を入力してください。","")</f>
        <v/>
      </c>
    </row>
    <row r="155" spans="2:18" ht="15" customHeight="1" x14ac:dyDescent="0.45">
      <c r="C155" s="25" t="s">
        <v>74</v>
      </c>
      <c r="D155" s="25"/>
      <c r="E155" s="25"/>
      <c r="F155" s="97" t="s">
        <v>113</v>
      </c>
      <c r="G155" s="97"/>
      <c r="H155" s="97"/>
      <c r="I155" s="97"/>
      <c r="J155" s="97"/>
      <c r="K155" s="97"/>
      <c r="L155" s="97"/>
      <c r="M155" s="97"/>
      <c r="N155" s="97"/>
      <c r="P155" s="3"/>
      <c r="Q155" s="3"/>
      <c r="R155" s="5" t="str">
        <f>IF(AND(P153=TRUE,F155=""),"←委託している資源化事業者の所在地を入力してください。","")</f>
        <v/>
      </c>
    </row>
    <row r="156" spans="2:18" ht="15" customHeight="1" x14ac:dyDescent="0.45">
      <c r="B156" s="7"/>
      <c r="C156" s="27" t="s">
        <v>48</v>
      </c>
      <c r="D156" s="27"/>
      <c r="E156" s="27"/>
      <c r="F156" s="27"/>
      <c r="G156" s="27"/>
      <c r="H156" s="27"/>
      <c r="I156" s="27"/>
      <c r="J156" s="27"/>
      <c r="K156" s="27"/>
      <c r="L156" s="27"/>
      <c r="M156" s="27"/>
      <c r="N156" s="27"/>
      <c r="O156" s="27"/>
      <c r="P156" s="3" t="b">
        <v>0</v>
      </c>
      <c r="Q156" s="3"/>
    </row>
    <row r="157" spans="2:18" ht="15" customHeight="1" x14ac:dyDescent="0.45">
      <c r="C157" s="25" t="s">
        <v>49</v>
      </c>
      <c r="D157" s="25"/>
      <c r="E157" s="25"/>
      <c r="F157" s="64"/>
      <c r="G157" s="64"/>
      <c r="H157" s="64"/>
      <c r="I157" s="64"/>
      <c r="J157" s="64"/>
      <c r="K157" s="64"/>
      <c r="L157" s="64"/>
      <c r="M157" s="64"/>
      <c r="N157" s="64"/>
      <c r="P157" s="3"/>
      <c r="Q157" s="3"/>
      <c r="R157" s="5" t="str">
        <f>IF(AND(P156=TRUE,F157=""),"←運搬の頻度を入力してください。","")</f>
        <v/>
      </c>
    </row>
    <row r="158" spans="2:18" ht="15" customHeight="1" x14ac:dyDescent="0.45">
      <c r="B158" s="7"/>
      <c r="C158" s="27" t="s">
        <v>47</v>
      </c>
      <c r="D158" s="27"/>
      <c r="E158" s="27"/>
      <c r="F158" s="27"/>
      <c r="G158" s="27"/>
      <c r="H158" s="27"/>
      <c r="I158" s="27"/>
      <c r="J158" s="27"/>
      <c r="K158" s="27"/>
      <c r="L158" s="27"/>
      <c r="M158" s="27"/>
      <c r="N158" s="27"/>
      <c r="O158" s="27"/>
      <c r="P158" s="3" t="b">
        <v>0</v>
      </c>
      <c r="Q158" s="3"/>
    </row>
    <row r="159" spans="2:18" ht="15" customHeight="1" x14ac:dyDescent="0.45">
      <c r="C159" s="25" t="s">
        <v>45</v>
      </c>
      <c r="D159" s="25"/>
      <c r="E159" s="25"/>
      <c r="F159" s="26"/>
      <c r="G159" s="26"/>
      <c r="H159" s="26"/>
      <c r="I159" s="26"/>
      <c r="J159" s="26"/>
      <c r="K159" s="26"/>
      <c r="L159" s="26"/>
      <c r="M159" s="26"/>
      <c r="N159" s="26"/>
      <c r="P159" s="3"/>
      <c r="Q159" s="3"/>
      <c r="R159" s="5" t="str">
        <f>IF(AND(P158=TRUE,F159=""),"←委託している資源化事業者の名称を入力してください。","")</f>
        <v/>
      </c>
    </row>
    <row r="160" spans="2:18" ht="15" customHeight="1" x14ac:dyDescent="0.45">
      <c r="C160" s="25" t="s">
        <v>74</v>
      </c>
      <c r="D160" s="25"/>
      <c r="E160" s="25"/>
      <c r="F160" s="26"/>
      <c r="G160" s="26"/>
      <c r="H160" s="26"/>
      <c r="I160" s="26"/>
      <c r="J160" s="26"/>
      <c r="K160" s="26"/>
      <c r="L160" s="26"/>
      <c r="M160" s="26"/>
      <c r="N160" s="26"/>
      <c r="P160" s="3"/>
      <c r="Q160" s="3"/>
      <c r="R160" s="5" t="str">
        <f>IF(AND(P158=TRUE,F160=""),"←委託している資源化事業者の所在地を入力してください。","")</f>
        <v/>
      </c>
    </row>
    <row r="161" spans="1:18" ht="15" customHeight="1" x14ac:dyDescent="0.45">
      <c r="B161" s="7"/>
      <c r="C161" s="27" t="s">
        <v>127</v>
      </c>
      <c r="D161" s="27"/>
      <c r="E161" s="27"/>
      <c r="F161" s="27"/>
      <c r="G161" s="27"/>
      <c r="H161" s="27"/>
      <c r="I161" s="27"/>
      <c r="J161" s="27"/>
      <c r="K161" s="27"/>
      <c r="L161" s="27"/>
      <c r="M161" s="27"/>
      <c r="N161" s="27"/>
      <c r="O161" s="27"/>
      <c r="P161" s="3" t="b">
        <v>0</v>
      </c>
      <c r="Q161" s="3"/>
    </row>
    <row r="162" spans="1:18" ht="15" customHeight="1" x14ac:dyDescent="0.45">
      <c r="C162" s="25" t="s">
        <v>80</v>
      </c>
      <c r="D162" s="25"/>
      <c r="E162" s="25"/>
      <c r="F162" s="26"/>
      <c r="G162" s="26"/>
      <c r="H162" s="26"/>
      <c r="I162" s="26"/>
      <c r="J162" s="26"/>
      <c r="K162" s="26"/>
      <c r="L162" s="26"/>
      <c r="M162" s="26"/>
      <c r="N162" s="26"/>
      <c r="P162" s="3"/>
      <c r="Q162" s="3"/>
      <c r="R162" s="5" t="str">
        <f>IF(AND(P161=TRUE,F162=""),"←具体的に入力してください。","")</f>
        <v/>
      </c>
    </row>
    <row r="163" spans="1:18" ht="15" customHeight="1" x14ac:dyDescent="0.45">
      <c r="B163" s="7"/>
      <c r="C163" s="27" t="s">
        <v>83</v>
      </c>
      <c r="D163" s="27"/>
      <c r="E163" s="27"/>
      <c r="F163" s="27"/>
      <c r="G163" s="27"/>
      <c r="H163" s="27"/>
      <c r="I163" s="27"/>
      <c r="J163" s="27"/>
      <c r="K163" s="27"/>
      <c r="L163" s="27"/>
      <c r="M163" s="27"/>
      <c r="N163" s="27"/>
      <c r="O163" s="27"/>
      <c r="P163" s="3" t="b">
        <v>0</v>
      </c>
      <c r="Q163" s="3"/>
    </row>
    <row r="164" spans="1:18" ht="15" customHeight="1" x14ac:dyDescent="0.45">
      <c r="C164" s="25" t="s">
        <v>80</v>
      </c>
      <c r="D164" s="25"/>
      <c r="E164" s="25"/>
      <c r="F164" s="26"/>
      <c r="G164" s="26"/>
      <c r="H164" s="26"/>
      <c r="I164" s="26"/>
      <c r="J164" s="26"/>
      <c r="K164" s="26"/>
      <c r="L164" s="26"/>
      <c r="M164" s="26"/>
      <c r="N164" s="26"/>
      <c r="P164" s="3"/>
      <c r="Q164" s="3"/>
      <c r="R164" s="5" t="str">
        <f>IF(AND(P163=TRUE,F164=""),"←具体的に入力してください。","")</f>
        <v/>
      </c>
    </row>
    <row r="165" spans="1:18" ht="15" customHeight="1" x14ac:dyDescent="0.45">
      <c r="P165" s="3"/>
      <c r="Q165" s="3"/>
    </row>
    <row r="166" spans="1:18" ht="15" customHeight="1" x14ac:dyDescent="0.45">
      <c r="A166" s="12" t="s">
        <v>78</v>
      </c>
      <c r="E166" s="10"/>
      <c r="P166" s="3"/>
      <c r="Q166" s="3"/>
    </row>
    <row r="167" spans="1:18" ht="15" customHeight="1" x14ac:dyDescent="0.45">
      <c r="B167" s="8" t="s">
        <v>63</v>
      </c>
      <c r="P167" s="3"/>
      <c r="Q167" s="3"/>
    </row>
    <row r="168" spans="1:18" ht="15" customHeight="1" x14ac:dyDescent="0.45">
      <c r="B168" s="7"/>
      <c r="C168" s="9" t="s">
        <v>52</v>
      </c>
      <c r="D168" s="7"/>
      <c r="F168" s="9" t="s">
        <v>53</v>
      </c>
      <c r="H168" s="11" t="str">
        <f>IF(Q168=TRUE,"「排出なし」の場合は、（７）へ","")</f>
        <v>「排出なし」の場合は、（７）へ</v>
      </c>
      <c r="P168" s="3" t="b">
        <v>0</v>
      </c>
      <c r="Q168" s="3" t="b">
        <v>1</v>
      </c>
      <c r="R168" s="5" t="str">
        <f>IF(OR(AND(P168="",Q168=""),AND(P168=FALSE,Q168=FALSE),AND(P168=TRUE,Q168=TRUE)),"←「排出あり」「排出なし」のどちらか一方を選択してください。",IF(AND(P168=TRUE,COUNTIF(P170:P186,TRUE)=0),"【排出方法】を選択・入力してください",""))</f>
        <v/>
      </c>
    </row>
    <row r="169" spans="1:18" ht="15" customHeight="1" x14ac:dyDescent="0.45">
      <c r="B169" s="8" t="s">
        <v>62</v>
      </c>
      <c r="P169" s="3"/>
      <c r="Q169" s="3"/>
    </row>
    <row r="170" spans="1:18" ht="15" customHeight="1" x14ac:dyDescent="0.45">
      <c r="B170" s="7"/>
      <c r="C170" s="27" t="s">
        <v>118</v>
      </c>
      <c r="D170" s="27"/>
      <c r="E170" s="27"/>
      <c r="F170" s="27"/>
      <c r="G170" s="27"/>
      <c r="H170" s="27"/>
      <c r="I170" s="27"/>
      <c r="J170" s="27"/>
      <c r="K170" s="27"/>
      <c r="L170" s="27"/>
      <c r="M170" s="27"/>
      <c r="N170" s="27"/>
      <c r="O170" s="27"/>
      <c r="P170" s="3" t="b">
        <v>0</v>
      </c>
      <c r="Q170" s="3"/>
    </row>
    <row r="171" spans="1:18" ht="15" customHeight="1" x14ac:dyDescent="0.45">
      <c r="C171" s="25" t="s">
        <v>43</v>
      </c>
      <c r="D171" s="25"/>
      <c r="E171" s="25"/>
      <c r="F171" s="26"/>
      <c r="G171" s="26"/>
      <c r="H171" s="26"/>
      <c r="I171" s="26"/>
      <c r="J171" s="26"/>
      <c r="K171" s="26"/>
      <c r="L171" s="26"/>
      <c r="M171" s="26"/>
      <c r="N171" s="26"/>
      <c r="P171" s="3"/>
      <c r="Q171" s="3"/>
      <c r="R171" s="5" t="str">
        <f>IF(AND(P170=TRUE,F171=""),"←委託している収集運搬業者の名称を入力してください。","")</f>
        <v/>
      </c>
    </row>
    <row r="172" spans="1:18" ht="15" customHeight="1" x14ac:dyDescent="0.45">
      <c r="C172" s="25" t="s">
        <v>71</v>
      </c>
      <c r="D172" s="25"/>
      <c r="E172" s="25"/>
      <c r="F172" s="26"/>
      <c r="G172" s="26"/>
      <c r="H172" s="26"/>
      <c r="I172" s="26"/>
      <c r="J172" s="26"/>
      <c r="K172" s="26"/>
      <c r="L172" s="26"/>
      <c r="M172" s="26"/>
      <c r="N172" s="26"/>
      <c r="P172" s="3"/>
      <c r="Q172" s="3"/>
      <c r="R172" s="5" t="str">
        <f>IF(AND(P170=TRUE,F172=""),"←委託している収集運搬業者の所在地を入力してください。","")</f>
        <v/>
      </c>
    </row>
    <row r="173" spans="1:18" ht="15" customHeight="1" x14ac:dyDescent="0.45">
      <c r="B173" s="7"/>
      <c r="C173" s="27" t="s">
        <v>44</v>
      </c>
      <c r="D173" s="27"/>
      <c r="E173" s="27"/>
      <c r="F173" s="27"/>
      <c r="G173" s="27"/>
      <c r="H173" s="27"/>
      <c r="I173" s="27"/>
      <c r="J173" s="27"/>
      <c r="K173" s="27"/>
      <c r="L173" s="27"/>
      <c r="M173" s="27"/>
      <c r="N173" s="27"/>
      <c r="O173" s="27"/>
      <c r="P173" s="3" t="b">
        <v>0</v>
      </c>
      <c r="Q173" s="3"/>
    </row>
    <row r="174" spans="1:18" ht="15" customHeight="1" x14ac:dyDescent="0.45">
      <c r="C174" s="25" t="s">
        <v>43</v>
      </c>
      <c r="D174" s="25"/>
      <c r="E174" s="25"/>
      <c r="F174" s="26"/>
      <c r="G174" s="26"/>
      <c r="H174" s="26"/>
      <c r="I174" s="26"/>
      <c r="J174" s="26"/>
      <c r="K174" s="26"/>
      <c r="L174" s="26"/>
      <c r="M174" s="26"/>
      <c r="N174" s="26"/>
      <c r="P174" s="3"/>
      <c r="Q174" s="3"/>
      <c r="R174" s="5" t="str">
        <f>IF(AND(P173=TRUE,F174=""),"←委託している収集運搬業者の名称を入力してください。","")</f>
        <v/>
      </c>
    </row>
    <row r="175" spans="1:18" ht="15" customHeight="1" x14ac:dyDescent="0.45">
      <c r="C175" s="25" t="s">
        <v>71</v>
      </c>
      <c r="D175" s="25"/>
      <c r="E175" s="25"/>
      <c r="F175" s="26"/>
      <c r="G175" s="26"/>
      <c r="H175" s="26"/>
      <c r="I175" s="26"/>
      <c r="J175" s="26"/>
      <c r="K175" s="26"/>
      <c r="L175" s="26"/>
      <c r="M175" s="26"/>
      <c r="N175" s="26"/>
      <c r="P175" s="3"/>
      <c r="Q175" s="3"/>
      <c r="R175" s="5" t="str">
        <f>IF(AND(P173=TRUE,F175=""),"←委託している収集運搬業者の所在地を入力してください。","")</f>
        <v/>
      </c>
    </row>
    <row r="176" spans="1:18" ht="15" customHeight="1" x14ac:dyDescent="0.45">
      <c r="B176" s="7"/>
      <c r="C176" s="27" t="s">
        <v>46</v>
      </c>
      <c r="D176" s="27"/>
      <c r="E176" s="27"/>
      <c r="F176" s="27"/>
      <c r="G176" s="27"/>
      <c r="H176" s="27"/>
      <c r="I176" s="27"/>
      <c r="J176" s="27"/>
      <c r="K176" s="27"/>
      <c r="L176" s="27"/>
      <c r="M176" s="27"/>
      <c r="N176" s="27"/>
      <c r="O176" s="27"/>
      <c r="P176" s="3" t="b">
        <v>0</v>
      </c>
      <c r="Q176" s="3"/>
    </row>
    <row r="177" spans="1:18" ht="15" customHeight="1" x14ac:dyDescent="0.45">
      <c r="C177" s="25" t="s">
        <v>45</v>
      </c>
      <c r="D177" s="25"/>
      <c r="E177" s="25"/>
      <c r="F177" s="26"/>
      <c r="G177" s="26"/>
      <c r="H177" s="26"/>
      <c r="I177" s="26"/>
      <c r="J177" s="26"/>
      <c r="K177" s="26"/>
      <c r="L177" s="26"/>
      <c r="M177" s="26"/>
      <c r="N177" s="26"/>
      <c r="P177" s="3"/>
      <c r="Q177" s="3"/>
      <c r="R177" s="5" t="str">
        <f>IF(AND(P176=TRUE,F177=""),"←委託している資源化事業者の名称を入力してください。","")</f>
        <v/>
      </c>
    </row>
    <row r="178" spans="1:18" ht="15" customHeight="1" x14ac:dyDescent="0.45">
      <c r="C178" s="25" t="s">
        <v>74</v>
      </c>
      <c r="D178" s="25"/>
      <c r="E178" s="25"/>
      <c r="F178" s="26"/>
      <c r="G178" s="26"/>
      <c r="H178" s="26"/>
      <c r="I178" s="26"/>
      <c r="J178" s="26"/>
      <c r="K178" s="26"/>
      <c r="L178" s="26"/>
      <c r="M178" s="26"/>
      <c r="N178" s="26"/>
      <c r="P178" s="3"/>
      <c r="Q178" s="3"/>
      <c r="R178" s="5" t="str">
        <f>IF(AND(P176=TRUE,F178=""),"←委託している資源化事業者の所在地を入力してください。","")</f>
        <v/>
      </c>
    </row>
    <row r="179" spans="1:18" ht="15" customHeight="1" x14ac:dyDescent="0.45">
      <c r="B179" s="7"/>
      <c r="C179" s="27" t="s">
        <v>48</v>
      </c>
      <c r="D179" s="27"/>
      <c r="E179" s="27"/>
      <c r="F179" s="27"/>
      <c r="G179" s="27"/>
      <c r="H179" s="27"/>
      <c r="I179" s="27"/>
      <c r="J179" s="27"/>
      <c r="K179" s="27"/>
      <c r="L179" s="27"/>
      <c r="M179" s="27"/>
      <c r="N179" s="27"/>
      <c r="O179" s="27"/>
      <c r="P179" s="3" t="b">
        <v>0</v>
      </c>
      <c r="Q179" s="3"/>
    </row>
    <row r="180" spans="1:18" ht="15" customHeight="1" x14ac:dyDescent="0.45">
      <c r="C180" s="25" t="s">
        <v>49</v>
      </c>
      <c r="D180" s="25"/>
      <c r="E180" s="25"/>
      <c r="F180" s="26"/>
      <c r="G180" s="26"/>
      <c r="H180" s="26"/>
      <c r="I180" s="26"/>
      <c r="J180" s="26"/>
      <c r="K180" s="26"/>
      <c r="L180" s="26"/>
      <c r="M180" s="26"/>
      <c r="N180" s="26"/>
      <c r="P180" s="3"/>
      <c r="Q180" s="3"/>
      <c r="R180" s="5" t="str">
        <f>IF(AND(P179=TRUE,F180=""),"←運搬の頻度を入力してください。","")</f>
        <v/>
      </c>
    </row>
    <row r="181" spans="1:18" ht="15" customHeight="1" x14ac:dyDescent="0.45">
      <c r="B181" s="7"/>
      <c r="C181" s="27" t="s">
        <v>47</v>
      </c>
      <c r="D181" s="27"/>
      <c r="E181" s="27"/>
      <c r="F181" s="27"/>
      <c r="G181" s="27"/>
      <c r="H181" s="27"/>
      <c r="I181" s="27"/>
      <c r="J181" s="27"/>
      <c r="K181" s="27"/>
      <c r="L181" s="27"/>
      <c r="M181" s="27"/>
      <c r="N181" s="27"/>
      <c r="O181" s="27"/>
      <c r="P181" s="3" t="b">
        <v>0</v>
      </c>
      <c r="Q181" s="3"/>
    </row>
    <row r="182" spans="1:18" ht="15" customHeight="1" x14ac:dyDescent="0.45">
      <c r="C182" s="25" t="s">
        <v>45</v>
      </c>
      <c r="D182" s="25"/>
      <c r="E182" s="25"/>
      <c r="F182" s="26"/>
      <c r="G182" s="26"/>
      <c r="H182" s="26"/>
      <c r="I182" s="26"/>
      <c r="J182" s="26"/>
      <c r="K182" s="26"/>
      <c r="L182" s="26"/>
      <c r="M182" s="26"/>
      <c r="N182" s="26"/>
      <c r="P182" s="3"/>
      <c r="Q182" s="3"/>
      <c r="R182" s="5" t="str">
        <f>IF(AND(P181=TRUE,F182=""),"←委託している資源化事業者の名称を入力してください。","")</f>
        <v/>
      </c>
    </row>
    <row r="183" spans="1:18" ht="15" customHeight="1" x14ac:dyDescent="0.45">
      <c r="C183" s="25" t="s">
        <v>74</v>
      </c>
      <c r="D183" s="25"/>
      <c r="E183" s="25"/>
      <c r="F183" s="26"/>
      <c r="G183" s="26"/>
      <c r="H183" s="26"/>
      <c r="I183" s="26"/>
      <c r="J183" s="26"/>
      <c r="K183" s="26"/>
      <c r="L183" s="26"/>
      <c r="M183" s="26"/>
      <c r="N183" s="26"/>
      <c r="P183" s="3"/>
      <c r="Q183" s="3"/>
      <c r="R183" s="5" t="str">
        <f>IF(AND(P181=TRUE,F183=""),"←委託している資源化事業者の所在地を入力してください。","")</f>
        <v/>
      </c>
    </row>
    <row r="184" spans="1:18" ht="15" customHeight="1" x14ac:dyDescent="0.45">
      <c r="B184" s="7"/>
      <c r="C184" s="27" t="s">
        <v>127</v>
      </c>
      <c r="D184" s="27"/>
      <c r="E184" s="27"/>
      <c r="F184" s="27"/>
      <c r="G184" s="27"/>
      <c r="H184" s="27"/>
      <c r="I184" s="27"/>
      <c r="J184" s="27"/>
      <c r="K184" s="27"/>
      <c r="L184" s="27"/>
      <c r="M184" s="27"/>
      <c r="N184" s="27"/>
      <c r="O184" s="27"/>
      <c r="P184" s="3" t="b">
        <v>0</v>
      </c>
      <c r="Q184" s="3"/>
    </row>
    <row r="185" spans="1:18" ht="15" customHeight="1" x14ac:dyDescent="0.45">
      <c r="C185" s="25" t="s">
        <v>80</v>
      </c>
      <c r="D185" s="25"/>
      <c r="E185" s="25"/>
      <c r="F185" s="26"/>
      <c r="G185" s="26"/>
      <c r="H185" s="26"/>
      <c r="I185" s="26"/>
      <c r="J185" s="26"/>
      <c r="K185" s="26"/>
      <c r="L185" s="26"/>
      <c r="M185" s="26"/>
      <c r="N185" s="26"/>
      <c r="P185" s="3"/>
      <c r="Q185" s="3"/>
      <c r="R185" s="5" t="str">
        <f>IF(AND(P184=TRUE,F185=""),"←具体的に入力してください。","")</f>
        <v/>
      </c>
    </row>
    <row r="186" spans="1:18" ht="15" customHeight="1" x14ac:dyDescent="0.45">
      <c r="B186" s="7"/>
      <c r="C186" s="27" t="s">
        <v>83</v>
      </c>
      <c r="D186" s="27"/>
      <c r="E186" s="27"/>
      <c r="F186" s="27"/>
      <c r="G186" s="27"/>
      <c r="H186" s="27"/>
      <c r="I186" s="27"/>
      <c r="J186" s="27"/>
      <c r="K186" s="27"/>
      <c r="L186" s="27"/>
      <c r="M186" s="27"/>
      <c r="N186" s="27"/>
      <c r="O186" s="27"/>
      <c r="P186" s="3" t="b">
        <v>0</v>
      </c>
      <c r="Q186" s="3"/>
    </row>
    <row r="187" spans="1:18" ht="15" customHeight="1" x14ac:dyDescent="0.45">
      <c r="C187" s="25" t="s">
        <v>80</v>
      </c>
      <c r="D187" s="25"/>
      <c r="E187" s="25"/>
      <c r="F187" s="26"/>
      <c r="G187" s="26"/>
      <c r="H187" s="26"/>
      <c r="I187" s="26"/>
      <c r="J187" s="26"/>
      <c r="K187" s="26"/>
      <c r="L187" s="26"/>
      <c r="M187" s="26"/>
      <c r="N187" s="26"/>
      <c r="P187" s="3"/>
      <c r="Q187" s="3"/>
      <c r="R187" s="5" t="str">
        <f>IF(AND(P186=TRUE,F187=""),"←具体的に入力してください。","")</f>
        <v/>
      </c>
    </row>
    <row r="188" spans="1:18" s="13" customFormat="1" ht="15" customHeight="1" x14ac:dyDescent="0.45">
      <c r="P188" s="4"/>
      <c r="Q188" s="4"/>
      <c r="R188" s="5"/>
    </row>
    <row r="189" spans="1:18" s="10" customFormat="1" ht="15" customHeight="1" x14ac:dyDescent="0.45">
      <c r="A189" s="12" t="s">
        <v>79</v>
      </c>
      <c r="P189" s="3"/>
      <c r="Q189" s="3"/>
      <c r="R189" s="5"/>
    </row>
    <row r="190" spans="1:18" s="10" customFormat="1" ht="15" customHeight="1" x14ac:dyDescent="0.45">
      <c r="B190" s="12" t="s">
        <v>63</v>
      </c>
      <c r="P190" s="3"/>
      <c r="Q190" s="3"/>
      <c r="R190" s="5"/>
    </row>
    <row r="191" spans="1:18" s="10" customFormat="1" ht="15" customHeight="1" x14ac:dyDescent="0.45">
      <c r="B191" s="14"/>
      <c r="C191" s="15" t="s">
        <v>52</v>
      </c>
      <c r="D191" s="14"/>
      <c r="F191" s="15" t="s">
        <v>53</v>
      </c>
      <c r="H191" s="11" t="str">
        <f>IF(Q191=TRUE,"「排出なし」の場合は、（８）へ","")</f>
        <v/>
      </c>
      <c r="P191" s="3" t="b">
        <v>1</v>
      </c>
      <c r="Q191" s="3" t="b">
        <v>0</v>
      </c>
      <c r="R191" s="5" t="str">
        <f>IF(OR(AND(P191="",Q191=""),AND(P191=FALSE,Q191=FALSE),AND(P191=TRUE,Q191=TRUE)),"←「排出あり」「排出なし」のどちらか一方を選択してください。",IF(AND(P191=TRUE,COUNTIF(P194:P210,TRUE)=0),"【排出方法】を選択・入力してください",""))</f>
        <v>【排出方法】を選択・入力してください</v>
      </c>
    </row>
    <row r="192" spans="1:18" s="10" customFormat="1" ht="15" customHeight="1" x14ac:dyDescent="0.45">
      <c r="B192" s="14"/>
      <c r="C192" s="68" t="s">
        <v>97</v>
      </c>
      <c r="D192" s="68"/>
      <c r="E192" s="68"/>
      <c r="F192" s="68"/>
      <c r="G192" s="89" t="s">
        <v>117</v>
      </c>
      <c r="H192" s="89"/>
      <c r="I192" s="89"/>
      <c r="J192" s="89"/>
      <c r="K192" s="89"/>
      <c r="L192" s="89"/>
      <c r="M192" s="89"/>
      <c r="N192" s="89"/>
      <c r="P192" s="3"/>
      <c r="Q192" s="3"/>
      <c r="R192" s="5"/>
    </row>
    <row r="193" spans="2:18" s="10" customFormat="1" ht="15" customHeight="1" x14ac:dyDescent="0.45">
      <c r="B193" s="12" t="s">
        <v>62</v>
      </c>
      <c r="P193" s="3"/>
      <c r="Q193" s="3"/>
      <c r="R193" s="5"/>
    </row>
    <row r="194" spans="2:18" s="10" customFormat="1" ht="15" customHeight="1" x14ac:dyDescent="0.45">
      <c r="B194" s="14"/>
      <c r="C194" s="62" t="s">
        <v>118</v>
      </c>
      <c r="D194" s="62"/>
      <c r="E194" s="62"/>
      <c r="F194" s="62"/>
      <c r="G194" s="62"/>
      <c r="H194" s="62"/>
      <c r="I194" s="62"/>
      <c r="J194" s="62"/>
      <c r="K194" s="62"/>
      <c r="L194" s="62"/>
      <c r="M194" s="62"/>
      <c r="N194" s="62"/>
      <c r="O194" s="62"/>
      <c r="P194" s="3" t="b">
        <v>0</v>
      </c>
      <c r="Q194" s="3"/>
      <c r="R194" s="5"/>
    </row>
    <row r="195" spans="2:18" s="10" customFormat="1" ht="15" customHeight="1" x14ac:dyDescent="0.45">
      <c r="C195" s="63" t="s">
        <v>43</v>
      </c>
      <c r="D195" s="63"/>
      <c r="E195" s="63"/>
      <c r="F195" s="64"/>
      <c r="G195" s="64"/>
      <c r="H195" s="64"/>
      <c r="I195" s="64"/>
      <c r="J195" s="64"/>
      <c r="K195" s="64"/>
      <c r="L195" s="64"/>
      <c r="M195" s="64"/>
      <c r="N195" s="64"/>
      <c r="P195" s="3"/>
      <c r="Q195" s="3"/>
      <c r="R195" s="5" t="str">
        <f>IF(AND(P194=TRUE,F195=""),"←委託している収集運搬業者の名称を入力してください。","")</f>
        <v/>
      </c>
    </row>
    <row r="196" spans="2:18" s="10" customFormat="1" ht="15" customHeight="1" x14ac:dyDescent="0.45">
      <c r="C196" s="63" t="s">
        <v>71</v>
      </c>
      <c r="D196" s="63"/>
      <c r="E196" s="63"/>
      <c r="F196" s="64"/>
      <c r="G196" s="64"/>
      <c r="H196" s="64"/>
      <c r="I196" s="64"/>
      <c r="J196" s="64"/>
      <c r="K196" s="64"/>
      <c r="L196" s="64"/>
      <c r="M196" s="64"/>
      <c r="N196" s="64"/>
      <c r="P196" s="3"/>
      <c r="Q196" s="3"/>
      <c r="R196" s="5" t="str">
        <f>IF(AND(P194=TRUE,F196=""),"←委託している収集運搬業者の所在地を入力してください。","")</f>
        <v/>
      </c>
    </row>
    <row r="197" spans="2:18" s="10" customFormat="1" ht="15" customHeight="1" x14ac:dyDescent="0.45">
      <c r="B197" s="14"/>
      <c r="C197" s="62" t="s">
        <v>44</v>
      </c>
      <c r="D197" s="62"/>
      <c r="E197" s="62"/>
      <c r="F197" s="62"/>
      <c r="G197" s="62"/>
      <c r="H197" s="62"/>
      <c r="I197" s="62"/>
      <c r="J197" s="62"/>
      <c r="K197" s="62"/>
      <c r="L197" s="62"/>
      <c r="M197" s="62"/>
      <c r="N197" s="62"/>
      <c r="O197" s="62"/>
      <c r="P197" s="3" t="b">
        <v>0</v>
      </c>
      <c r="Q197" s="3"/>
      <c r="R197" s="5"/>
    </row>
    <row r="198" spans="2:18" s="10" customFormat="1" ht="15" customHeight="1" x14ac:dyDescent="0.45">
      <c r="C198" s="63" t="s">
        <v>43</v>
      </c>
      <c r="D198" s="63"/>
      <c r="E198" s="63"/>
      <c r="F198" s="64"/>
      <c r="G198" s="64"/>
      <c r="H198" s="64"/>
      <c r="I198" s="64"/>
      <c r="J198" s="64"/>
      <c r="K198" s="64"/>
      <c r="L198" s="64"/>
      <c r="M198" s="64"/>
      <c r="N198" s="64"/>
      <c r="P198" s="3"/>
      <c r="Q198" s="3"/>
      <c r="R198" s="5" t="str">
        <f>IF(AND(P197=TRUE,F198=""),"←委託している収集運搬業者の名称を入力してください。","")</f>
        <v/>
      </c>
    </row>
    <row r="199" spans="2:18" s="10" customFormat="1" ht="15" customHeight="1" x14ac:dyDescent="0.45">
      <c r="C199" s="63" t="s">
        <v>71</v>
      </c>
      <c r="D199" s="63"/>
      <c r="E199" s="63"/>
      <c r="F199" s="64"/>
      <c r="G199" s="64"/>
      <c r="H199" s="64"/>
      <c r="I199" s="64"/>
      <c r="J199" s="64"/>
      <c r="K199" s="64"/>
      <c r="L199" s="64"/>
      <c r="M199" s="64"/>
      <c r="N199" s="64"/>
      <c r="P199" s="3"/>
      <c r="Q199" s="3"/>
      <c r="R199" s="5" t="str">
        <f>IF(AND(P197=TRUE,F199=""),"←委託している収集運搬業者の所在地を入力してください。","")</f>
        <v/>
      </c>
    </row>
    <row r="200" spans="2:18" s="10" customFormat="1" ht="15" customHeight="1" x14ac:dyDescent="0.45">
      <c r="B200" s="14"/>
      <c r="C200" s="62" t="s">
        <v>46</v>
      </c>
      <c r="D200" s="62"/>
      <c r="E200" s="62"/>
      <c r="F200" s="62"/>
      <c r="G200" s="62"/>
      <c r="H200" s="62"/>
      <c r="I200" s="62"/>
      <c r="J200" s="62"/>
      <c r="K200" s="62"/>
      <c r="L200" s="62"/>
      <c r="M200" s="62"/>
      <c r="N200" s="62"/>
      <c r="O200" s="62"/>
      <c r="P200" s="3" t="b">
        <v>0</v>
      </c>
      <c r="Q200" s="3"/>
      <c r="R200" s="5"/>
    </row>
    <row r="201" spans="2:18" s="10" customFormat="1" ht="15" customHeight="1" x14ac:dyDescent="0.45">
      <c r="C201" s="63" t="s">
        <v>45</v>
      </c>
      <c r="D201" s="63"/>
      <c r="E201" s="63"/>
      <c r="F201" s="64"/>
      <c r="G201" s="64"/>
      <c r="H201" s="64"/>
      <c r="I201" s="64"/>
      <c r="J201" s="64"/>
      <c r="K201" s="64"/>
      <c r="L201" s="64"/>
      <c r="M201" s="64"/>
      <c r="N201" s="64"/>
      <c r="P201" s="3"/>
      <c r="Q201" s="3"/>
      <c r="R201" s="5" t="str">
        <f>IF(AND(P200=TRUE,F201=""),"←委託している資源化事業者の名称を入力してください。","")</f>
        <v/>
      </c>
    </row>
    <row r="202" spans="2:18" s="10" customFormat="1" ht="15" customHeight="1" x14ac:dyDescent="0.45">
      <c r="C202" s="63" t="s">
        <v>74</v>
      </c>
      <c r="D202" s="63"/>
      <c r="E202" s="63"/>
      <c r="F202" s="64"/>
      <c r="G202" s="64"/>
      <c r="H202" s="64"/>
      <c r="I202" s="64"/>
      <c r="J202" s="64"/>
      <c r="K202" s="64"/>
      <c r="L202" s="64"/>
      <c r="M202" s="64"/>
      <c r="N202" s="64"/>
      <c r="P202" s="3"/>
      <c r="Q202" s="3"/>
      <c r="R202" s="5" t="str">
        <f>IF(AND(P200=TRUE,F202=""),"←委託している資源化事業者の所在地を入力してください。","")</f>
        <v/>
      </c>
    </row>
    <row r="203" spans="2:18" s="10" customFormat="1" ht="15" customHeight="1" x14ac:dyDescent="0.45">
      <c r="B203" s="14"/>
      <c r="C203" s="62" t="s">
        <v>48</v>
      </c>
      <c r="D203" s="62"/>
      <c r="E203" s="62"/>
      <c r="F203" s="62"/>
      <c r="G203" s="62"/>
      <c r="H203" s="62"/>
      <c r="I203" s="62"/>
      <c r="J203" s="62"/>
      <c r="K203" s="62"/>
      <c r="L203" s="62"/>
      <c r="M203" s="62"/>
      <c r="N203" s="62"/>
      <c r="O203" s="62"/>
      <c r="P203" s="3" t="b">
        <v>0</v>
      </c>
      <c r="Q203" s="3"/>
      <c r="R203" s="5"/>
    </row>
    <row r="204" spans="2:18" s="10" customFormat="1" ht="15" customHeight="1" x14ac:dyDescent="0.45">
      <c r="C204" s="63" t="s">
        <v>49</v>
      </c>
      <c r="D204" s="63"/>
      <c r="E204" s="63"/>
      <c r="F204" s="64"/>
      <c r="G204" s="64"/>
      <c r="H204" s="64"/>
      <c r="I204" s="64"/>
      <c r="J204" s="64"/>
      <c r="K204" s="64"/>
      <c r="L204" s="64"/>
      <c r="M204" s="64"/>
      <c r="N204" s="64"/>
      <c r="P204" s="3"/>
      <c r="Q204" s="3"/>
      <c r="R204" s="5" t="str">
        <f>IF(AND(P203=TRUE,F204=""),"←運搬の頻度を入力してください。","")</f>
        <v/>
      </c>
    </row>
    <row r="205" spans="2:18" s="10" customFormat="1" ht="15" customHeight="1" x14ac:dyDescent="0.45">
      <c r="B205" s="14"/>
      <c r="C205" s="62" t="s">
        <v>47</v>
      </c>
      <c r="D205" s="62"/>
      <c r="E205" s="62"/>
      <c r="F205" s="62"/>
      <c r="G205" s="62"/>
      <c r="H205" s="62"/>
      <c r="I205" s="62"/>
      <c r="J205" s="62"/>
      <c r="K205" s="62"/>
      <c r="L205" s="62"/>
      <c r="M205" s="62"/>
      <c r="N205" s="62"/>
      <c r="O205" s="62"/>
      <c r="P205" s="3" t="b">
        <v>0</v>
      </c>
      <c r="Q205" s="3"/>
      <c r="R205" s="5"/>
    </row>
    <row r="206" spans="2:18" s="10" customFormat="1" ht="15" customHeight="1" x14ac:dyDescent="0.45">
      <c r="C206" s="63" t="s">
        <v>45</v>
      </c>
      <c r="D206" s="63"/>
      <c r="E206" s="63"/>
      <c r="F206" s="64"/>
      <c r="G206" s="64"/>
      <c r="H206" s="64"/>
      <c r="I206" s="64"/>
      <c r="J206" s="64"/>
      <c r="K206" s="64"/>
      <c r="L206" s="64"/>
      <c r="M206" s="64"/>
      <c r="N206" s="64"/>
      <c r="P206" s="3"/>
      <c r="Q206" s="3"/>
      <c r="R206" s="5" t="str">
        <f>IF(AND(P205=TRUE,F206=""),"←委託している資源化事業者の名称を入力してください。","")</f>
        <v/>
      </c>
    </row>
    <row r="207" spans="2:18" s="10" customFormat="1" ht="15" customHeight="1" x14ac:dyDescent="0.45">
      <c r="C207" s="63" t="s">
        <v>74</v>
      </c>
      <c r="D207" s="63"/>
      <c r="E207" s="63"/>
      <c r="F207" s="64"/>
      <c r="G207" s="64"/>
      <c r="H207" s="64"/>
      <c r="I207" s="64"/>
      <c r="J207" s="64"/>
      <c r="K207" s="64"/>
      <c r="L207" s="64"/>
      <c r="M207" s="64"/>
      <c r="N207" s="64"/>
      <c r="P207" s="3"/>
      <c r="Q207" s="3"/>
      <c r="R207" s="5" t="str">
        <f>IF(AND(P205=TRUE,F207=""),"←委託している資源化事業者の所在地を入力してください。","")</f>
        <v/>
      </c>
    </row>
    <row r="208" spans="2:18" s="10" customFormat="1" ht="15" customHeight="1" x14ac:dyDescent="0.45">
      <c r="B208" s="14"/>
      <c r="C208" s="62" t="s">
        <v>127</v>
      </c>
      <c r="D208" s="62"/>
      <c r="E208" s="62"/>
      <c r="F208" s="62"/>
      <c r="G208" s="62"/>
      <c r="H208" s="62"/>
      <c r="I208" s="62"/>
      <c r="J208" s="62"/>
      <c r="K208" s="62"/>
      <c r="L208" s="62"/>
      <c r="M208" s="62"/>
      <c r="N208" s="62"/>
      <c r="O208" s="62"/>
      <c r="P208" s="3" t="b">
        <v>0</v>
      </c>
      <c r="Q208" s="3"/>
      <c r="R208" s="5"/>
    </row>
    <row r="209" spans="1:18" s="10" customFormat="1" ht="15" customHeight="1" x14ac:dyDescent="0.45">
      <c r="C209" s="25" t="s">
        <v>80</v>
      </c>
      <c r="D209" s="25"/>
      <c r="E209" s="25"/>
      <c r="F209" s="64"/>
      <c r="G209" s="64"/>
      <c r="H209" s="64"/>
      <c r="I209" s="64"/>
      <c r="J209" s="64"/>
      <c r="K209" s="64"/>
      <c r="L209" s="64"/>
      <c r="M209" s="64"/>
      <c r="N209" s="64"/>
      <c r="P209" s="3"/>
      <c r="Q209" s="3"/>
      <c r="R209" s="5" t="str">
        <f>IF(AND(P208=TRUE,F209=""),"←具体的に入力してください。","")</f>
        <v/>
      </c>
    </row>
    <row r="210" spans="1:18" s="10" customFormat="1" ht="15" customHeight="1" x14ac:dyDescent="0.45">
      <c r="B210" s="14"/>
      <c r="C210" s="62" t="s">
        <v>84</v>
      </c>
      <c r="D210" s="62"/>
      <c r="E210" s="62"/>
      <c r="F210" s="62"/>
      <c r="G210" s="62"/>
      <c r="H210" s="62"/>
      <c r="I210" s="62"/>
      <c r="J210" s="62"/>
      <c r="K210" s="62"/>
      <c r="L210" s="62"/>
      <c r="M210" s="62"/>
      <c r="N210" s="62"/>
      <c r="O210" s="62"/>
      <c r="P210" s="3" t="b">
        <v>0</v>
      </c>
      <c r="Q210" s="3"/>
      <c r="R210" s="5"/>
    </row>
    <row r="211" spans="1:18" s="10" customFormat="1" ht="15" customHeight="1" x14ac:dyDescent="0.45">
      <c r="C211" s="25" t="s">
        <v>80</v>
      </c>
      <c r="D211" s="25"/>
      <c r="E211" s="25"/>
      <c r="F211" s="64"/>
      <c r="G211" s="64"/>
      <c r="H211" s="64"/>
      <c r="I211" s="64"/>
      <c r="J211" s="64"/>
      <c r="K211" s="64"/>
      <c r="L211" s="64"/>
      <c r="M211" s="64"/>
      <c r="N211" s="64"/>
      <c r="P211" s="3"/>
      <c r="Q211" s="3"/>
      <c r="R211" s="5" t="str">
        <f>IF(AND(P210=TRUE,F211=""),"←具体的に入力してください。","")</f>
        <v/>
      </c>
    </row>
    <row r="212" spans="1:18" s="13" customFormat="1" ht="15" customHeight="1" x14ac:dyDescent="0.45">
      <c r="P212" s="4"/>
      <c r="Q212" s="4"/>
      <c r="R212" s="5"/>
    </row>
    <row r="213" spans="1:18" s="10" customFormat="1" ht="15" customHeight="1" x14ac:dyDescent="0.45">
      <c r="A213" s="12" t="s">
        <v>96</v>
      </c>
      <c r="P213" s="3"/>
      <c r="Q213" s="3"/>
      <c r="R213" s="5"/>
    </row>
    <row r="214" spans="1:18" s="10" customFormat="1" ht="15" customHeight="1" x14ac:dyDescent="0.45">
      <c r="B214" s="12" t="s">
        <v>63</v>
      </c>
      <c r="P214" s="3"/>
      <c r="Q214" s="3"/>
      <c r="R214" s="5"/>
    </row>
    <row r="215" spans="1:18" s="10" customFormat="1" ht="15" customHeight="1" x14ac:dyDescent="0.45">
      <c r="B215" s="14"/>
      <c r="C215" s="15" t="s">
        <v>52</v>
      </c>
      <c r="D215" s="14"/>
      <c r="F215" s="15" t="s">
        <v>53</v>
      </c>
      <c r="H215" s="11" t="str">
        <f>IF(Q215=TRUE,"「排出なし」の場合は、（９）へ","")</f>
        <v/>
      </c>
      <c r="P215" s="3" t="b">
        <v>1</v>
      </c>
      <c r="Q215" s="3" t="b">
        <v>0</v>
      </c>
      <c r="R215" s="5" t="str">
        <f>IF(OR(AND(P215="",Q215=""),AND(P215=FALSE,Q215=FALSE),AND(P215=TRUE,Q215=TRUE)),"←「排出あり」「排出なし」のどちらか一方を選択してください。",IF(AND(P215=TRUE,COUNTIF(P217:P228,TRUE)=0),"【排出方法】を選択・入力してください",""))</f>
        <v/>
      </c>
    </row>
    <row r="216" spans="1:18" s="10" customFormat="1" ht="15" customHeight="1" x14ac:dyDescent="0.45">
      <c r="B216" s="12" t="s">
        <v>62</v>
      </c>
      <c r="P216" s="3"/>
      <c r="Q216" s="3"/>
      <c r="R216" s="5"/>
    </row>
    <row r="217" spans="1:18" s="10" customFormat="1" ht="15" customHeight="1" x14ac:dyDescent="0.45">
      <c r="B217" s="14"/>
      <c r="C217" s="62" t="s">
        <v>44</v>
      </c>
      <c r="D217" s="62"/>
      <c r="E217" s="62"/>
      <c r="F217" s="62"/>
      <c r="G217" s="62"/>
      <c r="H217" s="62"/>
      <c r="I217" s="62"/>
      <c r="J217" s="62"/>
      <c r="K217" s="62"/>
      <c r="L217" s="62"/>
      <c r="M217" s="62"/>
      <c r="N217" s="62"/>
      <c r="O217" s="62"/>
      <c r="P217" s="3" t="b">
        <v>0</v>
      </c>
      <c r="Q217" s="3"/>
      <c r="R217" s="5"/>
    </row>
    <row r="218" spans="1:18" s="10" customFormat="1" ht="15" customHeight="1" x14ac:dyDescent="0.45">
      <c r="C218" s="63" t="s">
        <v>43</v>
      </c>
      <c r="D218" s="63"/>
      <c r="E218" s="63"/>
      <c r="F218" s="64"/>
      <c r="G218" s="64"/>
      <c r="H218" s="64"/>
      <c r="I218" s="64"/>
      <c r="J218" s="64"/>
      <c r="K218" s="64"/>
      <c r="L218" s="64"/>
      <c r="M218" s="64"/>
      <c r="N218" s="64"/>
      <c r="P218" s="3"/>
      <c r="Q218" s="3"/>
      <c r="R218" s="5" t="str">
        <f>IF(AND(P217=TRUE,F218=""),"←委託している収集運搬業者の名称を入力してください。","")</f>
        <v/>
      </c>
    </row>
    <row r="219" spans="1:18" s="10" customFormat="1" ht="15" customHeight="1" x14ac:dyDescent="0.45">
      <c r="C219" s="63" t="s">
        <v>71</v>
      </c>
      <c r="D219" s="63"/>
      <c r="E219" s="63"/>
      <c r="F219" s="64"/>
      <c r="G219" s="64"/>
      <c r="H219" s="64"/>
      <c r="I219" s="64"/>
      <c r="J219" s="64"/>
      <c r="K219" s="64"/>
      <c r="L219" s="64"/>
      <c r="M219" s="64"/>
      <c r="N219" s="64"/>
      <c r="P219" s="3"/>
      <c r="Q219" s="3"/>
      <c r="R219" s="5" t="str">
        <f>IF(AND(P217=TRUE,F219=""),"←委託している収集運搬業者の所在地を入力してください。","")</f>
        <v/>
      </c>
    </row>
    <row r="220" spans="1:18" s="10" customFormat="1" ht="15" customHeight="1" x14ac:dyDescent="0.45">
      <c r="B220" s="14"/>
      <c r="C220" s="62" t="s">
        <v>46</v>
      </c>
      <c r="D220" s="62"/>
      <c r="E220" s="62"/>
      <c r="F220" s="62"/>
      <c r="G220" s="62"/>
      <c r="H220" s="62"/>
      <c r="I220" s="62"/>
      <c r="J220" s="62"/>
      <c r="K220" s="62"/>
      <c r="L220" s="62"/>
      <c r="M220" s="62"/>
      <c r="N220" s="62"/>
      <c r="O220" s="62"/>
      <c r="P220" s="3" t="b">
        <v>1</v>
      </c>
      <c r="Q220" s="3"/>
      <c r="R220" s="5"/>
    </row>
    <row r="221" spans="1:18" s="10" customFormat="1" ht="15" customHeight="1" x14ac:dyDescent="0.45">
      <c r="C221" s="63" t="s">
        <v>45</v>
      </c>
      <c r="D221" s="63"/>
      <c r="E221" s="63"/>
      <c r="F221" s="97" t="s">
        <v>111</v>
      </c>
      <c r="G221" s="97"/>
      <c r="H221" s="97"/>
      <c r="I221" s="97"/>
      <c r="J221" s="97"/>
      <c r="K221" s="97"/>
      <c r="L221" s="97"/>
      <c r="M221" s="97"/>
      <c r="N221" s="97"/>
      <c r="P221" s="3"/>
      <c r="Q221" s="3"/>
      <c r="R221" s="5" t="str">
        <f>IF(AND(P220=TRUE,F221=""),"←委託している資源化事業者の名称を入力してください。","")</f>
        <v/>
      </c>
    </row>
    <row r="222" spans="1:18" s="10" customFormat="1" ht="15" customHeight="1" x14ac:dyDescent="0.45">
      <c r="C222" s="63" t="s">
        <v>74</v>
      </c>
      <c r="D222" s="63"/>
      <c r="E222" s="63"/>
      <c r="F222" s="97" t="s">
        <v>113</v>
      </c>
      <c r="G222" s="97"/>
      <c r="H222" s="97"/>
      <c r="I222" s="97"/>
      <c r="J222" s="97"/>
      <c r="K222" s="97"/>
      <c r="L222" s="97"/>
      <c r="M222" s="97"/>
      <c r="N222" s="97"/>
      <c r="P222" s="3"/>
      <c r="Q222" s="3"/>
      <c r="R222" s="5" t="str">
        <f>IF(AND(P220=TRUE,F222=""),"←委託している資源化事業者の所在地を入力してください。","")</f>
        <v/>
      </c>
    </row>
    <row r="223" spans="1:18" s="10" customFormat="1" ht="15" customHeight="1" x14ac:dyDescent="0.45">
      <c r="B223" s="14"/>
      <c r="C223" s="62" t="s">
        <v>47</v>
      </c>
      <c r="D223" s="62"/>
      <c r="E223" s="62"/>
      <c r="F223" s="62"/>
      <c r="G223" s="62"/>
      <c r="H223" s="62"/>
      <c r="I223" s="62"/>
      <c r="J223" s="62"/>
      <c r="K223" s="62"/>
      <c r="L223" s="62"/>
      <c r="M223" s="62"/>
      <c r="N223" s="62"/>
      <c r="O223" s="62"/>
      <c r="P223" s="3" t="b">
        <v>0</v>
      </c>
      <c r="Q223" s="3"/>
      <c r="R223" s="5"/>
    </row>
    <row r="224" spans="1:18" s="10" customFormat="1" ht="15" customHeight="1" x14ac:dyDescent="0.45">
      <c r="C224" s="63" t="s">
        <v>45</v>
      </c>
      <c r="D224" s="63"/>
      <c r="E224" s="63"/>
      <c r="F224" s="64"/>
      <c r="G224" s="64"/>
      <c r="H224" s="64"/>
      <c r="I224" s="64"/>
      <c r="J224" s="64"/>
      <c r="K224" s="64"/>
      <c r="L224" s="64"/>
      <c r="M224" s="64"/>
      <c r="N224" s="64"/>
      <c r="P224" s="3"/>
      <c r="Q224" s="3"/>
      <c r="R224" s="5" t="str">
        <f>IF(AND(P223=TRUE,F224=""),"←委託している資源化事業者の名称を入力してください。","")</f>
        <v/>
      </c>
    </row>
    <row r="225" spans="1:18" s="10" customFormat="1" ht="15" customHeight="1" x14ac:dyDescent="0.45">
      <c r="C225" s="63" t="s">
        <v>74</v>
      </c>
      <c r="D225" s="63"/>
      <c r="E225" s="63"/>
      <c r="F225" s="64"/>
      <c r="G225" s="64"/>
      <c r="H225" s="64"/>
      <c r="I225" s="64"/>
      <c r="J225" s="64"/>
      <c r="K225" s="64"/>
      <c r="L225" s="64"/>
      <c r="M225" s="64"/>
      <c r="N225" s="64"/>
      <c r="P225" s="3"/>
      <c r="Q225" s="3"/>
      <c r="R225" s="5" t="str">
        <f>IF(AND(P223=TRUE,F225=""),"←委託している資源化事業者の所在地を入力してください。","")</f>
        <v/>
      </c>
    </row>
    <row r="226" spans="1:18" s="10" customFormat="1" ht="15" customHeight="1" x14ac:dyDescent="0.45">
      <c r="B226" s="14"/>
      <c r="C226" s="62" t="s">
        <v>128</v>
      </c>
      <c r="D226" s="62"/>
      <c r="E226" s="62"/>
      <c r="F226" s="62"/>
      <c r="G226" s="62"/>
      <c r="H226" s="62"/>
      <c r="I226" s="62"/>
      <c r="J226" s="62"/>
      <c r="K226" s="62"/>
      <c r="L226" s="62"/>
      <c r="M226" s="62"/>
      <c r="N226" s="62"/>
      <c r="O226" s="62"/>
      <c r="P226" s="3" t="b">
        <v>0</v>
      </c>
      <c r="Q226" s="3"/>
      <c r="R226" s="5"/>
    </row>
    <row r="227" spans="1:18" s="10" customFormat="1" ht="15" customHeight="1" x14ac:dyDescent="0.45">
      <c r="C227" s="25" t="s">
        <v>80</v>
      </c>
      <c r="D227" s="25"/>
      <c r="E227" s="25"/>
      <c r="F227" s="64"/>
      <c r="G227" s="64"/>
      <c r="H227" s="64"/>
      <c r="I227" s="64"/>
      <c r="J227" s="64"/>
      <c r="K227" s="64"/>
      <c r="L227" s="64"/>
      <c r="M227" s="64"/>
      <c r="N227" s="64"/>
      <c r="P227" s="3"/>
      <c r="Q227" s="3"/>
      <c r="R227" s="5" t="str">
        <f>IF(AND(P226=TRUE,F227=""),"←具体的に入力してください。","")</f>
        <v/>
      </c>
    </row>
    <row r="228" spans="1:18" s="10" customFormat="1" ht="15" customHeight="1" x14ac:dyDescent="0.45">
      <c r="B228" s="14"/>
      <c r="C228" s="62" t="s">
        <v>133</v>
      </c>
      <c r="D228" s="62"/>
      <c r="E228" s="62"/>
      <c r="F228" s="62"/>
      <c r="G228" s="62"/>
      <c r="H228" s="62"/>
      <c r="I228" s="62"/>
      <c r="J228" s="62"/>
      <c r="K228" s="62"/>
      <c r="L228" s="62"/>
      <c r="M228" s="62"/>
      <c r="N228" s="62"/>
      <c r="O228" s="62"/>
      <c r="P228" s="3" t="b">
        <v>0</v>
      </c>
      <c r="Q228" s="3"/>
      <c r="R228" s="5"/>
    </row>
    <row r="229" spans="1:18" s="10" customFormat="1" ht="15" customHeight="1" x14ac:dyDescent="0.45">
      <c r="C229" s="25" t="s">
        <v>134</v>
      </c>
      <c r="D229" s="25"/>
      <c r="E229" s="25"/>
      <c r="F229" s="64"/>
      <c r="G229" s="64"/>
      <c r="H229" s="64"/>
      <c r="I229" s="64"/>
      <c r="J229" s="64"/>
      <c r="K229" s="64"/>
      <c r="L229" s="64"/>
      <c r="M229" s="64"/>
      <c r="N229" s="64"/>
      <c r="P229" s="3"/>
      <c r="Q229" s="3"/>
      <c r="R229" s="5" t="str">
        <f>IF(AND(P228=TRUE,F229=""),"←具体的に入力してください。","")</f>
        <v/>
      </c>
    </row>
    <row r="230" spans="1:18" s="13" customFormat="1" ht="15" customHeight="1" x14ac:dyDescent="0.45">
      <c r="P230" s="4"/>
      <c r="Q230" s="4"/>
      <c r="R230" s="5"/>
    </row>
    <row r="231" spans="1:18" s="10" customFormat="1" ht="15" customHeight="1" x14ac:dyDescent="0.45">
      <c r="A231" s="12" t="s">
        <v>95</v>
      </c>
      <c r="P231" s="3"/>
      <c r="Q231" s="3"/>
      <c r="R231" s="5"/>
    </row>
    <row r="232" spans="1:18" s="10" customFormat="1" ht="15" customHeight="1" x14ac:dyDescent="0.45">
      <c r="B232" s="12" t="s">
        <v>63</v>
      </c>
      <c r="P232" s="3"/>
      <c r="Q232" s="3"/>
      <c r="R232" s="5"/>
    </row>
    <row r="233" spans="1:18" s="10" customFormat="1" ht="15" customHeight="1" x14ac:dyDescent="0.45">
      <c r="B233" s="14"/>
      <c r="C233" s="15" t="s">
        <v>52</v>
      </c>
      <c r="D233" s="14"/>
      <c r="F233" s="15" t="s">
        <v>53</v>
      </c>
      <c r="H233" s="11"/>
      <c r="P233" s="3" t="b">
        <v>0</v>
      </c>
      <c r="Q233" s="3" t="b">
        <v>1</v>
      </c>
      <c r="R233" s="5" t="str">
        <f>IF(OR(AND(P233="",Q233=""),AND(P233=FALSE,Q233=FALSE),AND(P233=TRUE,Q233=TRUE)),"←「排出あり」「排出なし」のどちらか一方を選択してください。",IF(AND(P233=TRUE,COUNTIF(P235:P246,TRUE)=0),"【排出方法】を選択・入力してください",""))</f>
        <v/>
      </c>
    </row>
    <row r="234" spans="1:18" s="10" customFormat="1" ht="15" customHeight="1" x14ac:dyDescent="0.45">
      <c r="B234" s="12" t="s">
        <v>62</v>
      </c>
      <c r="P234" s="3"/>
      <c r="Q234" s="3"/>
      <c r="R234" s="5"/>
    </row>
    <row r="235" spans="1:18" s="10" customFormat="1" ht="15" customHeight="1" x14ac:dyDescent="0.45">
      <c r="B235" s="14"/>
      <c r="C235" s="62" t="s">
        <v>44</v>
      </c>
      <c r="D235" s="62"/>
      <c r="E235" s="62"/>
      <c r="F235" s="62"/>
      <c r="G235" s="62"/>
      <c r="H235" s="62"/>
      <c r="I235" s="62"/>
      <c r="J235" s="62"/>
      <c r="K235" s="62"/>
      <c r="L235" s="62"/>
      <c r="M235" s="62"/>
      <c r="N235" s="62"/>
      <c r="O235" s="62"/>
      <c r="P235" s="3" t="b">
        <v>0</v>
      </c>
      <c r="Q235" s="3"/>
      <c r="R235" s="5"/>
    </row>
    <row r="236" spans="1:18" s="10" customFormat="1" ht="15" customHeight="1" x14ac:dyDescent="0.45">
      <c r="C236" s="63" t="s">
        <v>43</v>
      </c>
      <c r="D236" s="63"/>
      <c r="E236" s="63"/>
      <c r="F236" s="64"/>
      <c r="G236" s="64"/>
      <c r="H236" s="64"/>
      <c r="I236" s="64"/>
      <c r="J236" s="64"/>
      <c r="K236" s="64"/>
      <c r="L236" s="64"/>
      <c r="M236" s="64"/>
      <c r="N236" s="64"/>
      <c r="P236" s="3"/>
      <c r="Q236" s="3"/>
      <c r="R236" s="5" t="str">
        <f>IF(AND(P235=TRUE,F236=""),"←委託している収集運搬業者の名称を入力してください。","")</f>
        <v/>
      </c>
    </row>
    <row r="237" spans="1:18" s="10" customFormat="1" ht="15" customHeight="1" x14ac:dyDescent="0.45">
      <c r="C237" s="63" t="s">
        <v>71</v>
      </c>
      <c r="D237" s="63"/>
      <c r="E237" s="63"/>
      <c r="F237" s="64"/>
      <c r="G237" s="64"/>
      <c r="H237" s="64"/>
      <c r="I237" s="64"/>
      <c r="J237" s="64"/>
      <c r="K237" s="64"/>
      <c r="L237" s="64"/>
      <c r="M237" s="64"/>
      <c r="N237" s="64"/>
      <c r="P237" s="3"/>
      <c r="Q237" s="3"/>
      <c r="R237" s="5" t="str">
        <f>IF(AND(P235=TRUE,F237=""),"←委託している収集運搬業者の所在地を入力してください。","")</f>
        <v/>
      </c>
    </row>
    <row r="238" spans="1:18" s="10" customFormat="1" ht="15" customHeight="1" x14ac:dyDescent="0.45">
      <c r="B238" s="14"/>
      <c r="C238" s="62" t="s">
        <v>46</v>
      </c>
      <c r="D238" s="62"/>
      <c r="E238" s="62"/>
      <c r="F238" s="62"/>
      <c r="G238" s="62"/>
      <c r="H238" s="62"/>
      <c r="I238" s="62"/>
      <c r="J238" s="62"/>
      <c r="K238" s="62"/>
      <c r="L238" s="62"/>
      <c r="M238" s="62"/>
      <c r="N238" s="62"/>
      <c r="O238" s="62"/>
      <c r="P238" s="3" t="b">
        <v>0</v>
      </c>
      <c r="Q238" s="3"/>
      <c r="R238" s="5"/>
    </row>
    <row r="239" spans="1:18" s="10" customFormat="1" ht="15" customHeight="1" x14ac:dyDescent="0.45">
      <c r="C239" s="63" t="s">
        <v>45</v>
      </c>
      <c r="D239" s="63"/>
      <c r="E239" s="63"/>
      <c r="F239" s="64"/>
      <c r="G239" s="64"/>
      <c r="H239" s="64"/>
      <c r="I239" s="64"/>
      <c r="J239" s="64"/>
      <c r="K239" s="64"/>
      <c r="L239" s="64"/>
      <c r="M239" s="64"/>
      <c r="N239" s="64"/>
      <c r="P239" s="3"/>
      <c r="Q239" s="3"/>
      <c r="R239" s="5" t="str">
        <f>IF(AND(P238=TRUE,F239=""),"←委託している資源化事業者の名称を入力してください。","")</f>
        <v/>
      </c>
    </row>
    <row r="240" spans="1:18" s="10" customFormat="1" ht="15" customHeight="1" x14ac:dyDescent="0.45">
      <c r="C240" s="63" t="s">
        <v>74</v>
      </c>
      <c r="D240" s="63"/>
      <c r="E240" s="63"/>
      <c r="F240" s="64"/>
      <c r="G240" s="64"/>
      <c r="H240" s="64"/>
      <c r="I240" s="64"/>
      <c r="J240" s="64"/>
      <c r="K240" s="64"/>
      <c r="L240" s="64"/>
      <c r="M240" s="64"/>
      <c r="N240" s="64"/>
      <c r="P240" s="3"/>
      <c r="Q240" s="3"/>
      <c r="R240" s="5" t="str">
        <f>IF(AND(P238=TRUE,F240=""),"←委託している資源化事業者の所在地を入力してください。","")</f>
        <v/>
      </c>
    </row>
    <row r="241" spans="1:18" s="10" customFormat="1" ht="15" customHeight="1" x14ac:dyDescent="0.45">
      <c r="B241" s="14"/>
      <c r="C241" s="62" t="s">
        <v>47</v>
      </c>
      <c r="D241" s="62"/>
      <c r="E241" s="62"/>
      <c r="F241" s="62"/>
      <c r="G241" s="62"/>
      <c r="H241" s="62"/>
      <c r="I241" s="62"/>
      <c r="J241" s="62"/>
      <c r="K241" s="62"/>
      <c r="L241" s="62"/>
      <c r="M241" s="62"/>
      <c r="N241" s="62"/>
      <c r="O241" s="62"/>
      <c r="P241" s="3" t="b">
        <v>0</v>
      </c>
      <c r="Q241" s="3"/>
      <c r="R241" s="5"/>
    </row>
    <row r="242" spans="1:18" s="10" customFormat="1" ht="15" customHeight="1" x14ac:dyDescent="0.45">
      <c r="C242" s="63" t="s">
        <v>45</v>
      </c>
      <c r="D242" s="63"/>
      <c r="E242" s="63"/>
      <c r="F242" s="64"/>
      <c r="G242" s="64"/>
      <c r="H242" s="64"/>
      <c r="I242" s="64"/>
      <c r="J242" s="64"/>
      <c r="K242" s="64"/>
      <c r="L242" s="64"/>
      <c r="M242" s="64"/>
      <c r="N242" s="64"/>
      <c r="P242" s="3"/>
      <c r="Q242" s="3"/>
      <c r="R242" s="5" t="str">
        <f>IF(AND(P241=TRUE,F242=""),"←委託している資源化事業者の名称を入力してください。","")</f>
        <v/>
      </c>
    </row>
    <row r="243" spans="1:18" s="10" customFormat="1" ht="15" customHeight="1" x14ac:dyDescent="0.45">
      <c r="C243" s="63" t="s">
        <v>74</v>
      </c>
      <c r="D243" s="63"/>
      <c r="E243" s="63"/>
      <c r="F243" s="64"/>
      <c r="G243" s="64"/>
      <c r="H243" s="64"/>
      <c r="I243" s="64"/>
      <c r="J243" s="64"/>
      <c r="K243" s="64"/>
      <c r="L243" s="64"/>
      <c r="M243" s="64"/>
      <c r="N243" s="64"/>
      <c r="P243" s="3"/>
      <c r="Q243" s="3"/>
      <c r="R243" s="5" t="str">
        <f>IF(AND(P241=TRUE,F243=""),"←委託している資源化事業者の所在地を入力してください。","")</f>
        <v/>
      </c>
    </row>
    <row r="244" spans="1:18" s="10" customFormat="1" ht="15" customHeight="1" x14ac:dyDescent="0.45">
      <c r="B244" s="14"/>
      <c r="C244" s="62" t="s">
        <v>127</v>
      </c>
      <c r="D244" s="62"/>
      <c r="E244" s="62"/>
      <c r="F244" s="62"/>
      <c r="G244" s="62"/>
      <c r="H244" s="62"/>
      <c r="I244" s="62"/>
      <c r="J244" s="62"/>
      <c r="K244" s="62"/>
      <c r="L244" s="62"/>
      <c r="M244" s="62"/>
      <c r="N244" s="62"/>
      <c r="O244" s="62"/>
      <c r="P244" s="3" t="b">
        <v>0</v>
      </c>
      <c r="Q244" s="3"/>
      <c r="R244" s="5"/>
    </row>
    <row r="245" spans="1:18" s="10" customFormat="1" ht="15" customHeight="1" x14ac:dyDescent="0.45">
      <c r="C245" s="25" t="s">
        <v>80</v>
      </c>
      <c r="D245" s="25"/>
      <c r="E245" s="25"/>
      <c r="F245" s="64"/>
      <c r="G245" s="64"/>
      <c r="H245" s="64"/>
      <c r="I245" s="64"/>
      <c r="J245" s="64"/>
      <c r="K245" s="64"/>
      <c r="L245" s="64"/>
      <c r="M245" s="64"/>
      <c r="N245" s="64"/>
      <c r="P245" s="3"/>
      <c r="Q245" s="3"/>
      <c r="R245" s="5" t="str">
        <f>IF(AND(P244=TRUE,F245=""),"←具体的に入力してください。","")</f>
        <v/>
      </c>
    </row>
    <row r="246" spans="1:18" s="10" customFormat="1" ht="15" customHeight="1" x14ac:dyDescent="0.45">
      <c r="B246" s="14"/>
      <c r="C246" s="62" t="s">
        <v>133</v>
      </c>
      <c r="D246" s="62"/>
      <c r="E246" s="62"/>
      <c r="F246" s="62"/>
      <c r="G246" s="62"/>
      <c r="H246" s="62"/>
      <c r="I246" s="62"/>
      <c r="J246" s="62"/>
      <c r="K246" s="62"/>
      <c r="L246" s="62"/>
      <c r="M246" s="62"/>
      <c r="N246" s="62"/>
      <c r="O246" s="62"/>
      <c r="P246" s="3" t="b">
        <v>0</v>
      </c>
      <c r="Q246" s="3"/>
      <c r="R246" s="5"/>
    </row>
    <row r="247" spans="1:18" s="10" customFormat="1" ht="15" customHeight="1" x14ac:dyDescent="0.45">
      <c r="C247" s="25" t="s">
        <v>134</v>
      </c>
      <c r="D247" s="25"/>
      <c r="E247" s="25"/>
      <c r="F247" s="64"/>
      <c r="G247" s="64"/>
      <c r="H247" s="64"/>
      <c r="I247" s="64"/>
      <c r="J247" s="64"/>
      <c r="K247" s="64"/>
      <c r="L247" s="64"/>
      <c r="M247" s="64"/>
      <c r="N247" s="64"/>
      <c r="P247" s="3"/>
      <c r="Q247" s="3"/>
      <c r="R247" s="5" t="str">
        <f>IF(AND(P246=TRUE,F247=""),"←具体的に入力してください。","")</f>
        <v/>
      </c>
    </row>
    <row r="248" spans="1:18" ht="15" customHeight="1" x14ac:dyDescent="0.45">
      <c r="P248" s="3"/>
      <c r="Q248" s="3"/>
    </row>
    <row r="249" spans="1:18" ht="15" customHeight="1" x14ac:dyDescent="0.45">
      <c r="A249" s="8" t="s">
        <v>85</v>
      </c>
      <c r="P249" s="3"/>
      <c r="Q249" s="3"/>
    </row>
    <row r="250" spans="1:18" ht="15" customHeight="1" x14ac:dyDescent="0.45">
      <c r="A250" s="8"/>
      <c r="B250" s="67" t="s">
        <v>131</v>
      </c>
      <c r="C250" s="67"/>
      <c r="D250" s="67"/>
      <c r="E250" s="67"/>
      <c r="F250" s="67"/>
      <c r="G250" s="67"/>
      <c r="H250" s="67"/>
      <c r="I250" s="67"/>
      <c r="J250" s="67"/>
      <c r="K250" s="67"/>
      <c r="L250" s="67"/>
      <c r="M250" s="67"/>
      <c r="N250" s="67"/>
      <c r="P250" s="3"/>
      <c r="Q250" s="3"/>
    </row>
    <row r="251" spans="1:18" ht="15" customHeight="1" x14ac:dyDescent="0.45">
      <c r="B251" s="67" t="s">
        <v>132</v>
      </c>
      <c r="C251" s="67"/>
      <c r="D251" s="67"/>
      <c r="E251" s="67"/>
      <c r="F251" s="67"/>
      <c r="G251" s="67"/>
      <c r="H251" s="67"/>
      <c r="I251" s="67"/>
      <c r="J251" s="67"/>
      <c r="K251" s="67"/>
      <c r="L251" s="67"/>
      <c r="M251" s="67"/>
      <c r="N251" s="67"/>
      <c r="P251" s="3"/>
      <c r="Q251" s="3"/>
    </row>
    <row r="252" spans="1:18" ht="15" customHeight="1" x14ac:dyDescent="0.45">
      <c r="B252" s="67" t="s">
        <v>135</v>
      </c>
      <c r="C252" s="67"/>
      <c r="D252" s="67"/>
      <c r="E252" s="67"/>
      <c r="F252" s="67"/>
      <c r="G252" s="67"/>
      <c r="H252" s="67"/>
      <c r="I252" s="67"/>
      <c r="J252" s="67"/>
      <c r="K252" s="67"/>
      <c r="L252" s="67"/>
      <c r="M252" s="67"/>
      <c r="N252" s="67"/>
      <c r="P252" s="3"/>
      <c r="Q252" s="3"/>
    </row>
    <row r="253" spans="1:18" ht="15" customHeight="1" x14ac:dyDescent="0.45">
      <c r="N253" s="16" t="s">
        <v>81</v>
      </c>
      <c r="P253" s="3"/>
      <c r="Q253" s="3"/>
    </row>
    <row r="254" spans="1:18" ht="15" customHeight="1" x14ac:dyDescent="0.45">
      <c r="B254" s="45"/>
      <c r="C254" s="46"/>
      <c r="D254" s="47"/>
      <c r="E254" s="41" t="s">
        <v>10</v>
      </c>
      <c r="F254" s="41"/>
      <c r="G254" s="41" t="s">
        <v>12</v>
      </c>
      <c r="H254" s="41"/>
      <c r="I254" s="41" t="s">
        <v>13</v>
      </c>
      <c r="J254" s="41"/>
      <c r="K254" s="41" t="s">
        <v>15</v>
      </c>
      <c r="L254" s="41"/>
      <c r="M254" s="93" t="s">
        <v>126</v>
      </c>
      <c r="N254" s="94"/>
      <c r="P254" s="3"/>
      <c r="Q254" s="3"/>
    </row>
    <row r="255" spans="1:18" ht="15" customHeight="1" x14ac:dyDescent="0.45">
      <c r="B255" s="48"/>
      <c r="C255" s="49"/>
      <c r="D255" s="50"/>
      <c r="E255" s="40" t="s">
        <v>11</v>
      </c>
      <c r="F255" s="40"/>
      <c r="G255" s="40"/>
      <c r="H255" s="40"/>
      <c r="I255" s="40" t="s">
        <v>14</v>
      </c>
      <c r="J255" s="40"/>
      <c r="K255" s="40" t="s">
        <v>64</v>
      </c>
      <c r="L255" s="40"/>
      <c r="M255" s="95"/>
      <c r="N255" s="96"/>
      <c r="P255" s="3"/>
      <c r="Q255" s="3"/>
      <c r="R255" s="5" t="str">
        <f>IF(COUNTIF(E256:N264,"kg")&gt;0,"←未入力の欄があります。該当がない欄は0を入力してください。「排出総量」と、A～Dの合計が不一致です","")</f>
        <v/>
      </c>
    </row>
    <row r="256" spans="1:18" ht="15" customHeight="1" x14ac:dyDescent="0.45">
      <c r="B256" s="35" t="s">
        <v>16</v>
      </c>
      <c r="C256" s="35"/>
      <c r="D256" s="35"/>
      <c r="E256" s="91"/>
      <c r="F256" s="92"/>
      <c r="G256" s="91"/>
      <c r="H256" s="92"/>
      <c r="I256" s="91"/>
      <c r="J256" s="92"/>
      <c r="K256" s="91"/>
      <c r="L256" s="92"/>
      <c r="M256" s="91"/>
      <c r="N256" s="92"/>
      <c r="P256" s="3"/>
      <c r="Q256" s="3"/>
      <c r="R256" s="5" t="str">
        <f>IF(E256&lt;&gt;SUM(G256:N256),"←「排出総量」と、A～Dの合計が不一致です。","")</f>
        <v/>
      </c>
    </row>
    <row r="257" spans="1:18" ht="15" customHeight="1" x14ac:dyDescent="0.45">
      <c r="B257" s="35" t="s">
        <v>17</v>
      </c>
      <c r="C257" s="35"/>
      <c r="D257" s="35"/>
      <c r="E257" s="91"/>
      <c r="F257" s="92"/>
      <c r="G257" s="91"/>
      <c r="H257" s="92"/>
      <c r="I257" s="91"/>
      <c r="J257" s="92"/>
      <c r="K257" s="91"/>
      <c r="L257" s="92"/>
      <c r="M257" s="91"/>
      <c r="N257" s="92"/>
      <c r="P257" s="3"/>
      <c r="Q257" s="3"/>
      <c r="R257" s="5" t="str">
        <f t="shared" ref="R257:R264" si="2">IF(E257&lt;&gt;SUM(G257:N257),"←「排出総量」と、A～Dの合計が不一致です。","")</f>
        <v/>
      </c>
    </row>
    <row r="258" spans="1:18" ht="15" customHeight="1" x14ac:dyDescent="0.45">
      <c r="B258" s="35" t="s">
        <v>18</v>
      </c>
      <c r="C258" s="35"/>
      <c r="D258" s="35"/>
      <c r="E258" s="91"/>
      <c r="F258" s="92"/>
      <c r="G258" s="91"/>
      <c r="H258" s="92"/>
      <c r="I258" s="91"/>
      <c r="J258" s="92"/>
      <c r="K258" s="91"/>
      <c r="L258" s="92"/>
      <c r="M258" s="91"/>
      <c r="N258" s="92"/>
      <c r="P258" s="3"/>
      <c r="Q258" s="3"/>
      <c r="R258" s="5" t="str">
        <f t="shared" si="2"/>
        <v/>
      </c>
    </row>
    <row r="259" spans="1:18" ht="15" customHeight="1" x14ac:dyDescent="0.45">
      <c r="B259" s="35" t="s">
        <v>19</v>
      </c>
      <c r="C259" s="35"/>
      <c r="D259" s="35"/>
      <c r="E259" s="91"/>
      <c r="F259" s="92"/>
      <c r="G259" s="91"/>
      <c r="H259" s="92"/>
      <c r="I259" s="91"/>
      <c r="J259" s="92"/>
      <c r="K259" s="91"/>
      <c r="L259" s="92"/>
      <c r="M259" s="91"/>
      <c r="N259" s="92"/>
      <c r="P259" s="3"/>
      <c r="Q259" s="3"/>
      <c r="R259" s="5" t="str">
        <f t="shared" si="2"/>
        <v/>
      </c>
    </row>
    <row r="260" spans="1:18" ht="15" customHeight="1" x14ac:dyDescent="0.45">
      <c r="B260" s="35" t="s">
        <v>20</v>
      </c>
      <c r="C260" s="35"/>
      <c r="D260" s="35"/>
      <c r="E260" s="91"/>
      <c r="F260" s="92"/>
      <c r="G260" s="91"/>
      <c r="H260" s="92"/>
      <c r="I260" s="91"/>
      <c r="J260" s="92"/>
      <c r="K260" s="91"/>
      <c r="L260" s="92"/>
      <c r="M260" s="91"/>
      <c r="N260" s="92"/>
      <c r="P260" s="3"/>
      <c r="Q260" s="3"/>
      <c r="R260" s="5" t="str">
        <f t="shared" si="2"/>
        <v/>
      </c>
    </row>
    <row r="261" spans="1:18" ht="15" customHeight="1" x14ac:dyDescent="0.45">
      <c r="B261" s="35" t="s">
        <v>21</v>
      </c>
      <c r="C261" s="35"/>
      <c r="D261" s="35"/>
      <c r="E261" s="91"/>
      <c r="F261" s="92"/>
      <c r="G261" s="91"/>
      <c r="H261" s="92"/>
      <c r="I261" s="91"/>
      <c r="J261" s="92"/>
      <c r="K261" s="91"/>
      <c r="L261" s="92"/>
      <c r="M261" s="91"/>
      <c r="N261" s="92"/>
      <c r="P261" s="3"/>
      <c r="Q261" s="3"/>
      <c r="R261" s="5" t="str">
        <f t="shared" si="2"/>
        <v/>
      </c>
    </row>
    <row r="262" spans="1:18" ht="15" customHeight="1" x14ac:dyDescent="0.45">
      <c r="B262" s="35" t="s">
        <v>22</v>
      </c>
      <c r="C262" s="35"/>
      <c r="D262" s="35"/>
      <c r="E262" s="91"/>
      <c r="F262" s="92"/>
      <c r="G262" s="91"/>
      <c r="H262" s="92"/>
      <c r="I262" s="91"/>
      <c r="J262" s="92"/>
      <c r="K262" s="91"/>
      <c r="L262" s="92"/>
      <c r="M262" s="91"/>
      <c r="N262" s="92"/>
      <c r="P262" s="3"/>
      <c r="Q262" s="3"/>
      <c r="R262" s="5" t="str">
        <f t="shared" si="2"/>
        <v/>
      </c>
    </row>
    <row r="263" spans="1:18" ht="15" customHeight="1" x14ac:dyDescent="0.45">
      <c r="B263" s="35" t="s">
        <v>23</v>
      </c>
      <c r="C263" s="35"/>
      <c r="D263" s="35"/>
      <c r="E263" s="91"/>
      <c r="F263" s="92"/>
      <c r="G263" s="91"/>
      <c r="H263" s="92"/>
      <c r="I263" s="91"/>
      <c r="J263" s="92"/>
      <c r="K263" s="91"/>
      <c r="L263" s="92"/>
      <c r="M263" s="91"/>
      <c r="N263" s="92"/>
      <c r="P263" s="3"/>
      <c r="Q263" s="3"/>
      <c r="R263" s="5" t="str">
        <f t="shared" si="2"/>
        <v/>
      </c>
    </row>
    <row r="264" spans="1:18" ht="15" customHeight="1" x14ac:dyDescent="0.45">
      <c r="B264" s="35" t="s">
        <v>24</v>
      </c>
      <c r="C264" s="35"/>
      <c r="D264" s="35"/>
      <c r="E264" s="91"/>
      <c r="F264" s="92"/>
      <c r="G264" s="91"/>
      <c r="H264" s="92"/>
      <c r="I264" s="91"/>
      <c r="J264" s="92"/>
      <c r="K264" s="91"/>
      <c r="L264" s="92"/>
      <c r="M264" s="91"/>
      <c r="N264" s="92"/>
      <c r="P264" s="3"/>
      <c r="Q264" s="3"/>
      <c r="R264" s="5" t="str">
        <f t="shared" si="2"/>
        <v/>
      </c>
    </row>
    <row r="265" spans="1:18" ht="15" customHeight="1" x14ac:dyDescent="0.45">
      <c r="N265" s="23" t="s">
        <v>137</v>
      </c>
      <c r="P265" s="3"/>
      <c r="Q265" s="3"/>
    </row>
    <row r="266" spans="1:18" ht="15" customHeight="1" x14ac:dyDescent="0.45">
      <c r="P266" s="3"/>
      <c r="Q266" s="3"/>
    </row>
    <row r="267" spans="1:18" ht="15" customHeight="1" x14ac:dyDescent="0.45">
      <c r="A267" s="8" t="s">
        <v>86</v>
      </c>
      <c r="P267" s="3"/>
      <c r="Q267" s="3"/>
    </row>
    <row r="268" spans="1:18" ht="15" customHeight="1" x14ac:dyDescent="0.45">
      <c r="B268" s="72" t="s">
        <v>119</v>
      </c>
      <c r="C268" s="73"/>
      <c r="D268" s="73"/>
      <c r="E268" s="73"/>
      <c r="F268" s="73"/>
      <c r="G268" s="73"/>
      <c r="H268" s="73"/>
      <c r="I268" s="73"/>
      <c r="J268" s="73"/>
      <c r="K268" s="73"/>
      <c r="L268" s="73"/>
      <c r="M268" s="73"/>
      <c r="N268" s="74"/>
      <c r="P268" s="3"/>
      <c r="Q268" s="3"/>
      <c r="R268" s="5" t="str">
        <f>IF(B268="","←入力してください","")</f>
        <v/>
      </c>
    </row>
    <row r="269" spans="1:18" ht="15" customHeight="1" x14ac:dyDescent="0.45">
      <c r="B269" s="75"/>
      <c r="C269" s="76"/>
      <c r="D269" s="76"/>
      <c r="E269" s="76"/>
      <c r="F269" s="76"/>
      <c r="G269" s="76"/>
      <c r="H269" s="76"/>
      <c r="I269" s="76"/>
      <c r="J269" s="76"/>
      <c r="K269" s="76"/>
      <c r="L269" s="76"/>
      <c r="M269" s="76"/>
      <c r="N269" s="77"/>
      <c r="P269" s="3"/>
      <c r="Q269" s="3"/>
    </row>
    <row r="270" spans="1:18" ht="15" customHeight="1" x14ac:dyDescent="0.45">
      <c r="B270" s="75"/>
      <c r="C270" s="76"/>
      <c r="D270" s="76"/>
      <c r="E270" s="76"/>
      <c r="F270" s="76"/>
      <c r="G270" s="76"/>
      <c r="H270" s="76"/>
      <c r="I270" s="76"/>
      <c r="J270" s="76"/>
      <c r="K270" s="76"/>
      <c r="L270" s="76"/>
      <c r="M270" s="76"/>
      <c r="N270" s="77"/>
      <c r="P270" s="3"/>
      <c r="Q270" s="3"/>
    </row>
    <row r="271" spans="1:18" ht="15" customHeight="1" x14ac:dyDescent="0.45">
      <c r="B271" s="78"/>
      <c r="C271" s="79"/>
      <c r="D271" s="79"/>
      <c r="E271" s="79"/>
      <c r="F271" s="79"/>
      <c r="G271" s="79"/>
      <c r="H271" s="79"/>
      <c r="I271" s="79"/>
      <c r="J271" s="79"/>
      <c r="K271" s="79"/>
      <c r="L271" s="79"/>
      <c r="M271" s="79"/>
      <c r="N271" s="80"/>
      <c r="P271" s="3"/>
      <c r="Q271" s="3"/>
    </row>
    <row r="272" spans="1:18" ht="15" customHeight="1" x14ac:dyDescent="0.45">
      <c r="P272" s="3"/>
      <c r="Q272" s="3"/>
    </row>
    <row r="273" spans="1:18" ht="15" customHeight="1" x14ac:dyDescent="0.45">
      <c r="A273" s="8" t="s">
        <v>87</v>
      </c>
      <c r="P273" s="3"/>
      <c r="Q273" s="3"/>
    </row>
    <row r="274" spans="1:18" ht="15" customHeight="1" x14ac:dyDescent="0.45">
      <c r="B274" s="72" t="s">
        <v>124</v>
      </c>
      <c r="C274" s="81"/>
      <c r="D274" s="81"/>
      <c r="E274" s="81"/>
      <c r="F274" s="81"/>
      <c r="G274" s="81"/>
      <c r="H274" s="81"/>
      <c r="I274" s="81"/>
      <c r="J274" s="81"/>
      <c r="K274" s="81"/>
      <c r="L274" s="81"/>
      <c r="M274" s="81"/>
      <c r="N274" s="82"/>
      <c r="P274" s="3"/>
      <c r="Q274" s="3"/>
      <c r="R274" s="5" t="str">
        <f>IF(B274="","←入力してください","")</f>
        <v/>
      </c>
    </row>
    <row r="275" spans="1:18" ht="15" customHeight="1" x14ac:dyDescent="0.45">
      <c r="B275" s="83"/>
      <c r="C275" s="84"/>
      <c r="D275" s="84"/>
      <c r="E275" s="84"/>
      <c r="F275" s="84"/>
      <c r="G275" s="84"/>
      <c r="H275" s="84"/>
      <c r="I275" s="84"/>
      <c r="J275" s="84"/>
      <c r="K275" s="84"/>
      <c r="L275" s="84"/>
      <c r="M275" s="84"/>
      <c r="N275" s="85"/>
      <c r="P275" s="3"/>
      <c r="Q275" s="3"/>
    </row>
    <row r="276" spans="1:18" ht="15" customHeight="1" x14ac:dyDescent="0.45">
      <c r="B276" s="83"/>
      <c r="C276" s="84"/>
      <c r="D276" s="84"/>
      <c r="E276" s="84"/>
      <c r="F276" s="84"/>
      <c r="G276" s="84"/>
      <c r="H276" s="84"/>
      <c r="I276" s="84"/>
      <c r="J276" s="84"/>
      <c r="K276" s="84"/>
      <c r="L276" s="84"/>
      <c r="M276" s="84"/>
      <c r="N276" s="85"/>
      <c r="P276" s="3"/>
      <c r="Q276" s="3"/>
    </row>
    <row r="277" spans="1:18" ht="15" customHeight="1" x14ac:dyDescent="0.45">
      <c r="B277" s="86"/>
      <c r="C277" s="87"/>
      <c r="D277" s="87"/>
      <c r="E277" s="87"/>
      <c r="F277" s="87"/>
      <c r="G277" s="87"/>
      <c r="H277" s="87"/>
      <c r="I277" s="87"/>
      <c r="J277" s="87"/>
      <c r="K277" s="87"/>
      <c r="L277" s="87"/>
      <c r="M277" s="87"/>
      <c r="N277" s="88"/>
      <c r="P277" s="3"/>
      <c r="Q277" s="3"/>
    </row>
    <row r="278" spans="1:18" ht="15" customHeight="1" x14ac:dyDescent="0.45">
      <c r="P278" s="3"/>
      <c r="Q278" s="3"/>
    </row>
    <row r="279" spans="1:18" ht="15" customHeight="1" x14ac:dyDescent="0.45">
      <c r="A279" s="8" t="s">
        <v>88</v>
      </c>
      <c r="B279" s="8"/>
      <c r="C279" s="8"/>
      <c r="D279" s="8"/>
      <c r="E279" s="8"/>
      <c r="F279" s="8"/>
      <c r="P279" s="3"/>
      <c r="Q279" s="3"/>
    </row>
    <row r="280" spans="1:18" ht="15" customHeight="1" x14ac:dyDescent="0.45">
      <c r="P280" s="3"/>
      <c r="Q280" s="3"/>
    </row>
    <row r="281" spans="1:18" ht="15" customHeight="1" x14ac:dyDescent="0.45">
      <c r="B281" s="7"/>
      <c r="C281" s="6" t="s">
        <v>65</v>
      </c>
      <c r="E281" s="89" t="s">
        <v>120</v>
      </c>
      <c r="F281" s="89"/>
      <c r="G281" s="89"/>
      <c r="H281" s="89"/>
      <c r="I281" s="89"/>
      <c r="J281" s="89"/>
      <c r="K281" s="89"/>
      <c r="L281" s="89"/>
      <c r="M281" s="89"/>
      <c r="N281" s="89"/>
      <c r="P281" s="3" t="b">
        <v>1</v>
      </c>
      <c r="Q281" s="3"/>
      <c r="R281" s="5" t="str">
        <f>IF(AND(P281=TRUE,E281=""),"←具体的な内容を入力してください","")</f>
        <v/>
      </c>
    </row>
    <row r="282" spans="1:18" ht="15" customHeight="1" x14ac:dyDescent="0.45">
      <c r="B282" s="7"/>
      <c r="C282" s="6" t="s">
        <v>66</v>
      </c>
      <c r="E282" s="89" t="s">
        <v>121</v>
      </c>
      <c r="F282" s="89"/>
      <c r="G282" s="89"/>
      <c r="H282" s="89"/>
      <c r="I282" s="89"/>
      <c r="J282" s="89"/>
      <c r="K282" s="89"/>
      <c r="L282" s="89"/>
      <c r="M282" s="89"/>
      <c r="N282" s="89"/>
      <c r="P282" s="3" t="b">
        <v>1</v>
      </c>
      <c r="Q282" s="3"/>
      <c r="R282" s="5" t="str">
        <f t="shared" ref="R282:R284" si="3">IF(AND(P282=TRUE,E282=""),"←具体的な内容を入力してください","")</f>
        <v/>
      </c>
    </row>
    <row r="283" spans="1:18" ht="15" customHeight="1" x14ac:dyDescent="0.45">
      <c r="B283" s="7"/>
      <c r="C283" s="6" t="s">
        <v>67</v>
      </c>
      <c r="E283" s="90" t="s">
        <v>122</v>
      </c>
      <c r="F283" s="90"/>
      <c r="G283" s="90"/>
      <c r="H283" s="90"/>
      <c r="I283" s="90"/>
      <c r="J283" s="90"/>
      <c r="K283" s="90"/>
      <c r="L283" s="90"/>
      <c r="M283" s="90"/>
      <c r="N283" s="90"/>
      <c r="P283" s="3" t="b">
        <v>1</v>
      </c>
      <c r="Q283" s="3"/>
      <c r="R283" s="5" t="str">
        <f t="shared" si="3"/>
        <v/>
      </c>
    </row>
    <row r="284" spans="1:18" ht="15" customHeight="1" x14ac:dyDescent="0.45">
      <c r="B284" s="7"/>
      <c r="C284" s="6" t="s">
        <v>68</v>
      </c>
      <c r="E284" s="89" t="s">
        <v>123</v>
      </c>
      <c r="F284" s="89"/>
      <c r="G284" s="89"/>
      <c r="H284" s="89"/>
      <c r="I284" s="89"/>
      <c r="J284" s="89"/>
      <c r="K284" s="89"/>
      <c r="L284" s="89"/>
      <c r="M284" s="89"/>
      <c r="N284" s="89"/>
      <c r="P284" s="3" t="b">
        <v>1</v>
      </c>
      <c r="Q284" s="3"/>
      <c r="R284" s="5" t="str">
        <f t="shared" si="3"/>
        <v/>
      </c>
    </row>
  </sheetData>
  <sheetProtection algorithmName="SHA-512" hashValue="2QuRpHmNdNsm+njF+zL+yHulSiQI0ngPAQ6N4Zs6ndMnWAlb9Ojo7D+ZHhX3sVKoebQIkzW5MHVG0nuNJzQHlQ==" saltValue="ijOvHcXcXijQ0hkB3q2jTA==" spinCount="100000" sheet="1" objects="1" scenarios="1" selectLockedCells="1"/>
  <mergeCells count="363">
    <mergeCell ref="B8:C8"/>
    <mergeCell ref="D8:N8"/>
    <mergeCell ref="B9:C9"/>
    <mergeCell ref="D9:N9"/>
    <mergeCell ref="B10:C10"/>
    <mergeCell ref="D10:N10"/>
    <mergeCell ref="A2:O2"/>
    <mergeCell ref="A3:O3"/>
    <mergeCell ref="J5:K5"/>
    <mergeCell ref="L5:N5"/>
    <mergeCell ref="J6:K6"/>
    <mergeCell ref="L6:N6"/>
    <mergeCell ref="L17:N17"/>
    <mergeCell ref="B18:C18"/>
    <mergeCell ref="D18:E18"/>
    <mergeCell ref="F18:N18"/>
    <mergeCell ref="B14:C14"/>
    <mergeCell ref="D14:N14"/>
    <mergeCell ref="B15:C15"/>
    <mergeCell ref="D15:E15"/>
    <mergeCell ref="F15:N15"/>
    <mergeCell ref="B16:C16"/>
    <mergeCell ref="D16:E16"/>
    <mergeCell ref="F16:N16"/>
    <mergeCell ref="C22:J22"/>
    <mergeCell ref="C23:J23"/>
    <mergeCell ref="C24:J24"/>
    <mergeCell ref="C25:J25"/>
    <mergeCell ref="C26:J26"/>
    <mergeCell ref="C27:J27"/>
    <mergeCell ref="B17:C17"/>
    <mergeCell ref="D17:E17"/>
    <mergeCell ref="F17:I17"/>
    <mergeCell ref="J17:K17"/>
    <mergeCell ref="D34:N34"/>
    <mergeCell ref="C45:J45"/>
    <mergeCell ref="C46:J46"/>
    <mergeCell ref="C55:O55"/>
    <mergeCell ref="C56:E56"/>
    <mergeCell ref="F56:N56"/>
    <mergeCell ref="C28:J28"/>
    <mergeCell ref="C29:J29"/>
    <mergeCell ref="C30:J30"/>
    <mergeCell ref="C31:J31"/>
    <mergeCell ref="C32:J32"/>
    <mergeCell ref="C33:J33"/>
    <mergeCell ref="C61:O61"/>
    <mergeCell ref="C62:E62"/>
    <mergeCell ref="F62:N62"/>
    <mergeCell ref="C63:E63"/>
    <mergeCell ref="F63:N63"/>
    <mergeCell ref="C64:O64"/>
    <mergeCell ref="C57:E57"/>
    <mergeCell ref="F57:N57"/>
    <mergeCell ref="C58:O58"/>
    <mergeCell ref="C59:E59"/>
    <mergeCell ref="F59:N59"/>
    <mergeCell ref="C60:E60"/>
    <mergeCell ref="F60:N60"/>
    <mergeCell ref="C69:O69"/>
    <mergeCell ref="C70:E70"/>
    <mergeCell ref="F70:N70"/>
    <mergeCell ref="C71:O71"/>
    <mergeCell ref="C72:E72"/>
    <mergeCell ref="F72:N72"/>
    <mergeCell ref="C65:E65"/>
    <mergeCell ref="F65:N65"/>
    <mergeCell ref="C66:O66"/>
    <mergeCell ref="C67:E67"/>
    <mergeCell ref="F67:N67"/>
    <mergeCell ref="C68:E68"/>
    <mergeCell ref="F68:N68"/>
    <mergeCell ref="C82:E82"/>
    <mergeCell ref="F82:N82"/>
    <mergeCell ref="C83:E83"/>
    <mergeCell ref="F83:N83"/>
    <mergeCell ref="C84:O84"/>
    <mergeCell ref="C85:E85"/>
    <mergeCell ref="F85:N85"/>
    <mergeCell ref="C78:O78"/>
    <mergeCell ref="C79:E79"/>
    <mergeCell ref="F79:N79"/>
    <mergeCell ref="C80:E80"/>
    <mergeCell ref="F80:N80"/>
    <mergeCell ref="C81:O81"/>
    <mergeCell ref="C90:E90"/>
    <mergeCell ref="F90:N90"/>
    <mergeCell ref="C91:E91"/>
    <mergeCell ref="F91:N91"/>
    <mergeCell ref="C92:O92"/>
    <mergeCell ref="C93:E93"/>
    <mergeCell ref="F93:N93"/>
    <mergeCell ref="C86:E86"/>
    <mergeCell ref="F86:N86"/>
    <mergeCell ref="C87:O87"/>
    <mergeCell ref="C88:E88"/>
    <mergeCell ref="F88:N88"/>
    <mergeCell ref="C89:O89"/>
    <mergeCell ref="C103:E103"/>
    <mergeCell ref="F103:N103"/>
    <mergeCell ref="C104:O104"/>
    <mergeCell ref="C105:E105"/>
    <mergeCell ref="F105:N105"/>
    <mergeCell ref="C106:E106"/>
    <mergeCell ref="F106:N106"/>
    <mergeCell ref="C94:O94"/>
    <mergeCell ref="C95:E95"/>
    <mergeCell ref="F95:N95"/>
    <mergeCell ref="C101:O101"/>
    <mergeCell ref="C102:E102"/>
    <mergeCell ref="F102:N102"/>
    <mergeCell ref="C111:E111"/>
    <mergeCell ref="F111:N111"/>
    <mergeCell ref="C112:O112"/>
    <mergeCell ref="C113:E113"/>
    <mergeCell ref="F113:N113"/>
    <mergeCell ref="C114:E114"/>
    <mergeCell ref="F114:N114"/>
    <mergeCell ref="C107:O107"/>
    <mergeCell ref="C108:E108"/>
    <mergeCell ref="F108:N108"/>
    <mergeCell ref="C109:E109"/>
    <mergeCell ref="F109:N109"/>
    <mergeCell ref="C110:O110"/>
    <mergeCell ref="C124:O124"/>
    <mergeCell ref="C125:E125"/>
    <mergeCell ref="F125:N125"/>
    <mergeCell ref="C126:E126"/>
    <mergeCell ref="F126:N126"/>
    <mergeCell ref="C127:O127"/>
    <mergeCell ref="C115:O115"/>
    <mergeCell ref="C116:E116"/>
    <mergeCell ref="F116:N116"/>
    <mergeCell ref="C117:O117"/>
    <mergeCell ref="C118:E118"/>
    <mergeCell ref="F118:N118"/>
    <mergeCell ref="C132:E132"/>
    <mergeCell ref="F132:N132"/>
    <mergeCell ref="C133:O133"/>
    <mergeCell ref="C134:E134"/>
    <mergeCell ref="F134:N134"/>
    <mergeCell ref="C135:O135"/>
    <mergeCell ref="C128:E128"/>
    <mergeCell ref="F128:N128"/>
    <mergeCell ref="C129:E129"/>
    <mergeCell ref="F129:N129"/>
    <mergeCell ref="C130:O130"/>
    <mergeCell ref="C131:E131"/>
    <mergeCell ref="F131:N131"/>
    <mergeCell ref="C140:O140"/>
    <mergeCell ref="C141:E141"/>
    <mergeCell ref="F141:N141"/>
    <mergeCell ref="C147:O147"/>
    <mergeCell ref="C148:E148"/>
    <mergeCell ref="F148:N148"/>
    <mergeCell ref="C136:E136"/>
    <mergeCell ref="F136:N136"/>
    <mergeCell ref="C137:E137"/>
    <mergeCell ref="F137:N137"/>
    <mergeCell ref="C138:O138"/>
    <mergeCell ref="C139:E139"/>
    <mergeCell ref="F139:N139"/>
    <mergeCell ref="C153:O153"/>
    <mergeCell ref="C154:E154"/>
    <mergeCell ref="F154:N154"/>
    <mergeCell ref="C155:E155"/>
    <mergeCell ref="F155:N155"/>
    <mergeCell ref="C156:O156"/>
    <mergeCell ref="C149:E149"/>
    <mergeCell ref="F149:N149"/>
    <mergeCell ref="C150:O150"/>
    <mergeCell ref="C151:E151"/>
    <mergeCell ref="F151:N151"/>
    <mergeCell ref="C152:E152"/>
    <mergeCell ref="F152:N152"/>
    <mergeCell ref="C161:O161"/>
    <mergeCell ref="C162:E162"/>
    <mergeCell ref="F162:N162"/>
    <mergeCell ref="C163:O163"/>
    <mergeCell ref="C164:E164"/>
    <mergeCell ref="F164:N164"/>
    <mergeCell ref="C157:E157"/>
    <mergeCell ref="F157:N157"/>
    <mergeCell ref="C158:O158"/>
    <mergeCell ref="C159:E159"/>
    <mergeCell ref="F159:N159"/>
    <mergeCell ref="C160:E160"/>
    <mergeCell ref="F160:N160"/>
    <mergeCell ref="C174:E174"/>
    <mergeCell ref="F174:N174"/>
    <mergeCell ref="C175:E175"/>
    <mergeCell ref="F175:N175"/>
    <mergeCell ref="C176:O176"/>
    <mergeCell ref="C177:E177"/>
    <mergeCell ref="F177:N177"/>
    <mergeCell ref="C170:O170"/>
    <mergeCell ref="C171:E171"/>
    <mergeCell ref="F171:N171"/>
    <mergeCell ref="C172:E172"/>
    <mergeCell ref="F172:N172"/>
    <mergeCell ref="C173:O173"/>
    <mergeCell ref="C182:E182"/>
    <mergeCell ref="F182:N182"/>
    <mergeCell ref="C183:E183"/>
    <mergeCell ref="F183:N183"/>
    <mergeCell ref="C184:O184"/>
    <mergeCell ref="C185:E185"/>
    <mergeCell ref="F185:N185"/>
    <mergeCell ref="C178:E178"/>
    <mergeCell ref="F178:N178"/>
    <mergeCell ref="C179:O179"/>
    <mergeCell ref="C180:E180"/>
    <mergeCell ref="F180:N180"/>
    <mergeCell ref="C181:O181"/>
    <mergeCell ref="C195:E195"/>
    <mergeCell ref="F195:N195"/>
    <mergeCell ref="C196:E196"/>
    <mergeCell ref="F196:N196"/>
    <mergeCell ref="C197:O197"/>
    <mergeCell ref="C198:E198"/>
    <mergeCell ref="F198:N198"/>
    <mergeCell ref="C186:O186"/>
    <mergeCell ref="C187:E187"/>
    <mergeCell ref="F187:N187"/>
    <mergeCell ref="C192:F192"/>
    <mergeCell ref="G192:N192"/>
    <mergeCell ref="C194:O194"/>
    <mergeCell ref="C203:O203"/>
    <mergeCell ref="C204:E204"/>
    <mergeCell ref="F204:N204"/>
    <mergeCell ref="C205:O205"/>
    <mergeCell ref="C206:E206"/>
    <mergeCell ref="F206:N206"/>
    <mergeCell ref="C199:E199"/>
    <mergeCell ref="F199:N199"/>
    <mergeCell ref="C200:O200"/>
    <mergeCell ref="C201:E201"/>
    <mergeCell ref="F201:N201"/>
    <mergeCell ref="C202:E202"/>
    <mergeCell ref="F202:N202"/>
    <mergeCell ref="C211:E211"/>
    <mergeCell ref="F211:N211"/>
    <mergeCell ref="C217:O217"/>
    <mergeCell ref="C218:E218"/>
    <mergeCell ref="F218:N218"/>
    <mergeCell ref="C207:E207"/>
    <mergeCell ref="F207:N207"/>
    <mergeCell ref="C208:O208"/>
    <mergeCell ref="C209:E209"/>
    <mergeCell ref="F209:N209"/>
    <mergeCell ref="C210:O210"/>
    <mergeCell ref="C223:O223"/>
    <mergeCell ref="C224:E224"/>
    <mergeCell ref="F224:N224"/>
    <mergeCell ref="C225:E225"/>
    <mergeCell ref="F225:N225"/>
    <mergeCell ref="C226:O226"/>
    <mergeCell ref="C219:E219"/>
    <mergeCell ref="F219:N219"/>
    <mergeCell ref="C220:O220"/>
    <mergeCell ref="C221:E221"/>
    <mergeCell ref="F221:N221"/>
    <mergeCell ref="C222:E222"/>
    <mergeCell ref="F222:N222"/>
    <mergeCell ref="C235:O235"/>
    <mergeCell ref="C236:E236"/>
    <mergeCell ref="F236:N236"/>
    <mergeCell ref="C237:E237"/>
    <mergeCell ref="F237:N237"/>
    <mergeCell ref="C238:O238"/>
    <mergeCell ref="C227:E227"/>
    <mergeCell ref="F227:N227"/>
    <mergeCell ref="C228:O228"/>
    <mergeCell ref="C229:E229"/>
    <mergeCell ref="F229:N229"/>
    <mergeCell ref="C243:E243"/>
    <mergeCell ref="F243:N243"/>
    <mergeCell ref="C244:O244"/>
    <mergeCell ref="C245:E245"/>
    <mergeCell ref="F245:N245"/>
    <mergeCell ref="C246:O246"/>
    <mergeCell ref="C239:E239"/>
    <mergeCell ref="F239:N239"/>
    <mergeCell ref="C240:E240"/>
    <mergeCell ref="F240:N240"/>
    <mergeCell ref="C241:O241"/>
    <mergeCell ref="C242:E242"/>
    <mergeCell ref="F242:N242"/>
    <mergeCell ref="C247:E247"/>
    <mergeCell ref="F247:N247"/>
    <mergeCell ref="B254:D255"/>
    <mergeCell ref="E254:F254"/>
    <mergeCell ref="G254:H254"/>
    <mergeCell ref="I254:J254"/>
    <mergeCell ref="K254:L254"/>
    <mergeCell ref="M254:N255"/>
    <mergeCell ref="E255:F255"/>
    <mergeCell ref="G255:H255"/>
    <mergeCell ref="B250:N250"/>
    <mergeCell ref="B251:N251"/>
    <mergeCell ref="B252:N252"/>
    <mergeCell ref="M256:N256"/>
    <mergeCell ref="B257:D257"/>
    <mergeCell ref="E257:F257"/>
    <mergeCell ref="G257:H257"/>
    <mergeCell ref="I257:J257"/>
    <mergeCell ref="K257:L257"/>
    <mergeCell ref="M257:N257"/>
    <mergeCell ref="I255:J255"/>
    <mergeCell ref="K255:L255"/>
    <mergeCell ref="B256:D256"/>
    <mergeCell ref="E256:F256"/>
    <mergeCell ref="G256:H256"/>
    <mergeCell ref="I256:J256"/>
    <mergeCell ref="K256:L256"/>
    <mergeCell ref="B259:D259"/>
    <mergeCell ref="E259:F259"/>
    <mergeCell ref="G259:H259"/>
    <mergeCell ref="I259:J259"/>
    <mergeCell ref="K259:L259"/>
    <mergeCell ref="M259:N259"/>
    <mergeCell ref="B258:D258"/>
    <mergeCell ref="E258:F258"/>
    <mergeCell ref="G258:H258"/>
    <mergeCell ref="I258:J258"/>
    <mergeCell ref="K258:L258"/>
    <mergeCell ref="M258:N258"/>
    <mergeCell ref="B261:D261"/>
    <mergeCell ref="E261:F261"/>
    <mergeCell ref="G261:H261"/>
    <mergeCell ref="I261:J261"/>
    <mergeCell ref="K261:L261"/>
    <mergeCell ref="M261:N261"/>
    <mergeCell ref="B260:D260"/>
    <mergeCell ref="E260:F260"/>
    <mergeCell ref="G260:H260"/>
    <mergeCell ref="I260:J260"/>
    <mergeCell ref="K260:L260"/>
    <mergeCell ref="M260:N260"/>
    <mergeCell ref="B263:D263"/>
    <mergeCell ref="E263:F263"/>
    <mergeCell ref="G263:H263"/>
    <mergeCell ref="I263:J263"/>
    <mergeCell ref="K263:L263"/>
    <mergeCell ref="M263:N263"/>
    <mergeCell ref="B262:D262"/>
    <mergeCell ref="E262:F262"/>
    <mergeCell ref="G262:H262"/>
    <mergeCell ref="I262:J262"/>
    <mergeCell ref="K262:L262"/>
    <mergeCell ref="M262:N262"/>
    <mergeCell ref="B268:N271"/>
    <mergeCell ref="B274:N277"/>
    <mergeCell ref="E281:N281"/>
    <mergeCell ref="E282:N282"/>
    <mergeCell ref="E283:N283"/>
    <mergeCell ref="E284:N284"/>
    <mergeCell ref="B264:D264"/>
    <mergeCell ref="E264:F264"/>
    <mergeCell ref="G264:H264"/>
    <mergeCell ref="I264:J264"/>
    <mergeCell ref="K264:L264"/>
    <mergeCell ref="M264:N264"/>
  </mergeCells>
  <phoneticPr fontId="21"/>
  <conditionalFormatting sqref="B268:N271 B274:N277">
    <cfRule type="containsBlanks" dxfId="233" priority="11">
      <formula>LEN(TRIM(B268))=0</formula>
    </cfRule>
  </conditionalFormatting>
  <conditionalFormatting sqref="B54:O72">
    <cfRule type="expression" dxfId="232" priority="100">
      <formula>$Q$53=TRUE</formula>
    </cfRule>
  </conditionalFormatting>
  <conditionalFormatting sqref="B77:O95">
    <cfRule type="expression" dxfId="231" priority="90">
      <formula>$Q$76=TRUE</formula>
    </cfRule>
  </conditionalFormatting>
  <conditionalFormatting sqref="B100:O118">
    <cfRule type="expression" dxfId="230" priority="81">
      <formula>$Q$99=TRUE</formula>
    </cfRule>
  </conditionalFormatting>
  <conditionalFormatting sqref="B123:O141">
    <cfRule type="expression" dxfId="229" priority="72">
      <formula>$Q$122=TRUE</formula>
    </cfRule>
  </conditionalFormatting>
  <conditionalFormatting sqref="B146:O164">
    <cfRule type="expression" dxfId="228" priority="63">
      <formula>$Q$145=TRUE</formula>
    </cfRule>
  </conditionalFormatting>
  <conditionalFormatting sqref="B169:O187">
    <cfRule type="expression" dxfId="227" priority="54">
      <formula>$Q$168=TRUE</formula>
    </cfRule>
  </conditionalFormatting>
  <conditionalFormatting sqref="B193:O211">
    <cfRule type="expression" dxfId="226" priority="45">
      <formula>$Q$191=TRUE</formula>
    </cfRule>
  </conditionalFormatting>
  <conditionalFormatting sqref="B216:O229">
    <cfRule type="expression" dxfId="225" priority="36">
      <formula>$Q$215=TRUE</formula>
    </cfRule>
  </conditionalFormatting>
  <conditionalFormatting sqref="B235:O247">
    <cfRule type="expression" dxfId="224" priority="29">
      <formula>$Q$233=TRUE</formula>
    </cfRule>
  </conditionalFormatting>
  <conditionalFormatting sqref="D14:N14">
    <cfRule type="containsBlanks" dxfId="223" priority="2">
      <formula>LEN(TRIM(D14))=0</formula>
    </cfRule>
  </conditionalFormatting>
  <conditionalFormatting sqref="D34:N34">
    <cfRule type="expression" dxfId="222" priority="4">
      <formula>$P$34=TRUE</formula>
    </cfRule>
  </conditionalFormatting>
  <conditionalFormatting sqref="E256:F264">
    <cfRule type="expression" dxfId="221" priority="12">
      <formula>$E256&lt;&gt;SUM($G256:$N256)</formula>
    </cfRule>
  </conditionalFormatting>
  <conditionalFormatting sqref="E256:N256">
    <cfRule type="expression" dxfId="220" priority="22">
      <formula>$P$53=TRUE</formula>
    </cfRule>
  </conditionalFormatting>
  <conditionalFormatting sqref="E256:N264">
    <cfRule type="notContainsBlanks" dxfId="219" priority="13">
      <formula>LEN(TRIM(E256))&gt;0</formula>
    </cfRule>
  </conditionalFormatting>
  <conditionalFormatting sqref="E257:N257">
    <cfRule type="expression" dxfId="218" priority="21">
      <formula>$P$76=TRUE</formula>
    </cfRule>
  </conditionalFormatting>
  <conditionalFormatting sqref="E258:N258">
    <cfRule type="expression" dxfId="217" priority="20">
      <formula>$P$99=TRUE</formula>
    </cfRule>
  </conditionalFormatting>
  <conditionalFormatting sqref="E259:N259">
    <cfRule type="expression" dxfId="216" priority="19">
      <formula>$P$122=TRUE</formula>
    </cfRule>
  </conditionalFormatting>
  <conditionalFormatting sqref="E260:N260">
    <cfRule type="expression" dxfId="215" priority="18">
      <formula>$P$145=TRUE</formula>
    </cfRule>
  </conditionalFormatting>
  <conditionalFormatting sqref="E261:N261">
    <cfRule type="expression" dxfId="214" priority="17">
      <formula>$P$168=TRUE</formula>
    </cfRule>
  </conditionalFormatting>
  <conditionalFormatting sqref="E262:N262">
    <cfRule type="expression" dxfId="213" priority="16">
      <formula>$P$191=TRUE</formula>
    </cfRule>
  </conditionalFormatting>
  <conditionalFormatting sqref="E263:N263">
    <cfRule type="expression" dxfId="212" priority="15">
      <formula>$P$215=TRUE</formula>
    </cfRule>
  </conditionalFormatting>
  <conditionalFormatting sqref="E264:N264">
    <cfRule type="expression" dxfId="211" priority="14">
      <formula>$P$233=TRUE</formula>
    </cfRule>
  </conditionalFormatting>
  <conditionalFormatting sqref="E281:N281">
    <cfRule type="expression" dxfId="210" priority="10">
      <formula>$P$281=TRUE</formula>
    </cfRule>
  </conditionalFormatting>
  <conditionalFormatting sqref="E281:N284">
    <cfRule type="notContainsBlanks" dxfId="209" priority="6">
      <formula>LEN(TRIM(E281))&gt;0</formula>
    </cfRule>
  </conditionalFormatting>
  <conditionalFormatting sqref="E282:N282">
    <cfRule type="expression" dxfId="208" priority="9">
      <formula>$P$282=TRUE</formula>
    </cfRule>
  </conditionalFormatting>
  <conditionalFormatting sqref="E283:N283">
    <cfRule type="expression" dxfId="207" priority="8">
      <formula>$P$283=TRUE</formula>
    </cfRule>
  </conditionalFormatting>
  <conditionalFormatting sqref="E284:N284">
    <cfRule type="expression" dxfId="206" priority="7">
      <formula>$P$284=TRUE</formula>
    </cfRule>
  </conditionalFormatting>
  <conditionalFormatting sqref="F15:N16 F17:I17 L17:N17 F18:N18">
    <cfRule type="containsBlanks" dxfId="205" priority="5">
      <formula>LEN(TRIM(F15))=0</formula>
    </cfRule>
  </conditionalFormatting>
  <conditionalFormatting sqref="F56:N57 F59:N60 F62:N63 F65:N65 F67:N68 F70:N70 F72:N72">
    <cfRule type="notContainsBlanks" priority="92">
      <formula>LEN(TRIM(F56))&gt;0</formula>
    </cfRule>
    <cfRule type="notContainsBlanks" dxfId="204" priority="91">
      <formula>LEN(TRIM(F56))&gt;0</formula>
    </cfRule>
  </conditionalFormatting>
  <conditionalFormatting sqref="F56:N57">
    <cfRule type="expression" dxfId="203" priority="99">
      <formula>$P$55=TRUE</formula>
    </cfRule>
  </conditionalFormatting>
  <conditionalFormatting sqref="F59:N60">
    <cfRule type="expression" dxfId="202" priority="98">
      <formula>$P$58=TRUE</formula>
    </cfRule>
  </conditionalFormatting>
  <conditionalFormatting sqref="F62:N63">
    <cfRule type="expression" dxfId="201" priority="97">
      <formula>$P$61=TRUE</formula>
    </cfRule>
  </conditionalFormatting>
  <conditionalFormatting sqref="F65:N65">
    <cfRule type="expression" dxfId="200" priority="96">
      <formula>$P$64=TRUE</formula>
    </cfRule>
  </conditionalFormatting>
  <conditionalFormatting sqref="F67:N68">
    <cfRule type="expression" dxfId="199" priority="95">
      <formula>$P$66=TRUE</formula>
    </cfRule>
  </conditionalFormatting>
  <conditionalFormatting sqref="F70:N70">
    <cfRule type="expression" dxfId="198" priority="94">
      <formula>$P$69=TRUE</formula>
    </cfRule>
  </conditionalFormatting>
  <conditionalFormatting sqref="F72:N72">
    <cfRule type="expression" dxfId="197" priority="93">
      <formula>$P$71=TRUE</formula>
    </cfRule>
  </conditionalFormatting>
  <conditionalFormatting sqref="F79:N80 F82:N83 F85:N86 F88:N88 F90:N91 F93:N93 F95:N95">
    <cfRule type="notContainsBlanks" dxfId="196" priority="82">
      <formula>LEN(TRIM(F79))&gt;0</formula>
    </cfRule>
  </conditionalFormatting>
  <conditionalFormatting sqref="F79:N80">
    <cfRule type="expression" dxfId="195" priority="89">
      <formula>$P$78=TRUE</formula>
    </cfRule>
  </conditionalFormatting>
  <conditionalFormatting sqref="F82:N83">
    <cfRule type="expression" dxfId="194" priority="88">
      <formula>$P$81=TRUE</formula>
    </cfRule>
  </conditionalFormatting>
  <conditionalFormatting sqref="F85:N86">
    <cfRule type="expression" dxfId="193" priority="87">
      <formula>$P$84=TRUE</formula>
    </cfRule>
  </conditionalFormatting>
  <conditionalFormatting sqref="F88:N88">
    <cfRule type="expression" dxfId="192" priority="86">
      <formula>$P$87=TRUE</formula>
    </cfRule>
  </conditionalFormatting>
  <conditionalFormatting sqref="F90:N91">
    <cfRule type="expression" dxfId="191" priority="85">
      <formula>$P$89=TRUE</formula>
    </cfRule>
  </conditionalFormatting>
  <conditionalFormatting sqref="F93:N93">
    <cfRule type="expression" dxfId="190" priority="84">
      <formula>$P$92=TRUE</formula>
    </cfRule>
  </conditionalFormatting>
  <conditionalFormatting sqref="F95:N95">
    <cfRule type="expression" dxfId="189" priority="83">
      <formula>$P$94=TRUE</formula>
    </cfRule>
  </conditionalFormatting>
  <conditionalFormatting sqref="F102:N103 F105:N106 F108:N109 F111:N111 F113:N114 F116:N116 F118:N118">
    <cfRule type="notContainsBlanks" dxfId="188" priority="73">
      <formula>LEN(TRIM(F102))&gt;0</formula>
    </cfRule>
  </conditionalFormatting>
  <conditionalFormatting sqref="F102:N103">
    <cfRule type="expression" dxfId="187" priority="80">
      <formula>$P$101=TRUE</formula>
    </cfRule>
  </conditionalFormatting>
  <conditionalFormatting sqref="F105:N106">
    <cfRule type="expression" dxfId="186" priority="79">
      <formula>$P$104=TRUE</formula>
    </cfRule>
  </conditionalFormatting>
  <conditionalFormatting sqref="F108:N109">
    <cfRule type="expression" dxfId="185" priority="78">
      <formula>$P$107=TRUE</formula>
    </cfRule>
  </conditionalFormatting>
  <conditionalFormatting sqref="F111:N111">
    <cfRule type="expression" dxfId="184" priority="77">
      <formula>$P$110=TRUE</formula>
    </cfRule>
  </conditionalFormatting>
  <conditionalFormatting sqref="F113:N114">
    <cfRule type="expression" dxfId="183" priority="76">
      <formula>$P$112=TRUE</formula>
    </cfRule>
  </conditionalFormatting>
  <conditionalFormatting sqref="F116:N116">
    <cfRule type="expression" dxfId="182" priority="75">
      <formula>$P$115=TRUE</formula>
    </cfRule>
  </conditionalFormatting>
  <conditionalFormatting sqref="F118:N118">
    <cfRule type="expression" dxfId="181" priority="74">
      <formula>$P$117=TRUE</formula>
    </cfRule>
  </conditionalFormatting>
  <conditionalFormatting sqref="F125:N126 F128:N129 F131:N132 F134:N134 F136:N137 F139:N139 F141:N141">
    <cfRule type="notContainsBlanks" dxfId="180" priority="64">
      <formula>LEN(TRIM(F125))&gt;0</formula>
    </cfRule>
  </conditionalFormatting>
  <conditionalFormatting sqref="F125:N126">
    <cfRule type="expression" dxfId="179" priority="71">
      <formula>$P$124=TRUE</formula>
    </cfRule>
  </conditionalFormatting>
  <conditionalFormatting sqref="F128:N129">
    <cfRule type="expression" dxfId="178" priority="70">
      <formula>$P$127=TRUE</formula>
    </cfRule>
  </conditionalFormatting>
  <conditionalFormatting sqref="F131:N132">
    <cfRule type="expression" dxfId="177" priority="69">
      <formula>$P$130=TRUE</formula>
    </cfRule>
  </conditionalFormatting>
  <conditionalFormatting sqref="F134:N134">
    <cfRule type="expression" dxfId="176" priority="68">
      <formula>$P$133=TRUE</formula>
    </cfRule>
  </conditionalFormatting>
  <conditionalFormatting sqref="F136:N137">
    <cfRule type="expression" dxfId="175" priority="67">
      <formula>$P$135=TRUE</formula>
    </cfRule>
  </conditionalFormatting>
  <conditionalFormatting sqref="F139:N139">
    <cfRule type="expression" dxfId="174" priority="66">
      <formula>$P$138=TRUE</formula>
    </cfRule>
  </conditionalFormatting>
  <conditionalFormatting sqref="F141:N141">
    <cfRule type="expression" dxfId="173" priority="65">
      <formula>$P$140=TRUE</formula>
    </cfRule>
  </conditionalFormatting>
  <conditionalFormatting sqref="F148:N149 F151:N152 F154:N155 F157:N157 F159:N160 F162:N162 F164:N164">
    <cfRule type="notContainsBlanks" dxfId="172" priority="55">
      <formula>LEN(TRIM(F148))&gt;0</formula>
    </cfRule>
  </conditionalFormatting>
  <conditionalFormatting sqref="F148:N149">
    <cfRule type="expression" dxfId="171" priority="62">
      <formula>$P$147=TRUE</formula>
    </cfRule>
  </conditionalFormatting>
  <conditionalFormatting sqref="F151:N152">
    <cfRule type="expression" dxfId="170" priority="61">
      <formula>$P$150=TRUE</formula>
    </cfRule>
  </conditionalFormatting>
  <conditionalFormatting sqref="F154:N155">
    <cfRule type="expression" dxfId="169" priority="60">
      <formula>$P$153=TRUE</formula>
    </cfRule>
  </conditionalFormatting>
  <conditionalFormatting sqref="F157:N157">
    <cfRule type="expression" dxfId="168" priority="59">
      <formula>$P$156=TRUE</formula>
    </cfRule>
  </conditionalFormatting>
  <conditionalFormatting sqref="F159:N160">
    <cfRule type="expression" dxfId="167" priority="58">
      <formula>$P$158=TRUE</formula>
    </cfRule>
  </conditionalFormatting>
  <conditionalFormatting sqref="F162:N162">
    <cfRule type="expression" dxfId="166" priority="57">
      <formula>$P$161=TRUE</formula>
    </cfRule>
  </conditionalFormatting>
  <conditionalFormatting sqref="F164:N164">
    <cfRule type="expression" dxfId="165" priority="56">
      <formula>$P$163=TRUE</formula>
    </cfRule>
  </conditionalFormatting>
  <conditionalFormatting sqref="F171:N172 F174:N175 F177:N178 F180:N180 F182:N183 F185:N185 F187:N187">
    <cfRule type="notContainsBlanks" dxfId="164" priority="46">
      <formula>LEN(TRIM(F171))&gt;0</formula>
    </cfRule>
  </conditionalFormatting>
  <conditionalFormatting sqref="F171:N172">
    <cfRule type="expression" dxfId="163" priority="53">
      <formula>$P$170=TRUE</formula>
    </cfRule>
  </conditionalFormatting>
  <conditionalFormatting sqref="F174:N175">
    <cfRule type="expression" dxfId="162" priority="52">
      <formula>$P$173=TRUE</formula>
    </cfRule>
  </conditionalFormatting>
  <conditionalFormatting sqref="F177:N178">
    <cfRule type="expression" dxfId="161" priority="51">
      <formula>$P$176=TRUE</formula>
    </cfRule>
  </conditionalFormatting>
  <conditionalFormatting sqref="F180:N180">
    <cfRule type="expression" dxfId="160" priority="50">
      <formula>$P$179=TRUE</formula>
    </cfRule>
  </conditionalFormatting>
  <conditionalFormatting sqref="F182:N183">
    <cfRule type="expression" dxfId="159" priority="49">
      <formula>$P$181=TRUE</formula>
    </cfRule>
  </conditionalFormatting>
  <conditionalFormatting sqref="F185:N185">
    <cfRule type="expression" dxfId="158" priority="48">
      <formula>$P$184=TRUE</formula>
    </cfRule>
  </conditionalFormatting>
  <conditionalFormatting sqref="F187:N187">
    <cfRule type="expression" dxfId="157" priority="47">
      <formula>$P$186=TRUE</formula>
    </cfRule>
  </conditionalFormatting>
  <conditionalFormatting sqref="F195:N196 F198:N199 F201:N202 F204:N204 F206:N207 F209:N209 F211:N211">
    <cfRule type="notContainsBlanks" dxfId="156" priority="37">
      <formula>LEN(TRIM(F195))&gt;0</formula>
    </cfRule>
  </conditionalFormatting>
  <conditionalFormatting sqref="F195:N196">
    <cfRule type="expression" dxfId="155" priority="44">
      <formula>$P$194=TRUE</formula>
    </cfRule>
  </conditionalFormatting>
  <conditionalFormatting sqref="F198:N199">
    <cfRule type="expression" dxfId="154" priority="43">
      <formula>$P$197=TRUE</formula>
    </cfRule>
  </conditionalFormatting>
  <conditionalFormatting sqref="F201:N202">
    <cfRule type="expression" dxfId="153" priority="42">
      <formula>$P$200=TRUE</formula>
    </cfRule>
  </conditionalFormatting>
  <conditionalFormatting sqref="F204:N204">
    <cfRule type="expression" dxfId="152" priority="41">
      <formula>$P$203=TRUE</formula>
    </cfRule>
  </conditionalFormatting>
  <conditionalFormatting sqref="F206:N207">
    <cfRule type="expression" dxfId="151" priority="40">
      <formula>$P$205=TRUE</formula>
    </cfRule>
  </conditionalFormatting>
  <conditionalFormatting sqref="F209:N209">
    <cfRule type="expression" dxfId="150" priority="39">
      <formula>$P$208=TRUE</formula>
    </cfRule>
  </conditionalFormatting>
  <conditionalFormatting sqref="F211:N211">
    <cfRule type="expression" dxfId="149" priority="38">
      <formula>$P$210=TRUE</formula>
    </cfRule>
  </conditionalFormatting>
  <conditionalFormatting sqref="F218:N219 F221:N222 F224:N225 F227:N227 F229:N229">
    <cfRule type="notContainsBlanks" dxfId="148" priority="30">
      <formula>LEN(TRIM(F218))&gt;0</formula>
    </cfRule>
  </conditionalFormatting>
  <conditionalFormatting sqref="F218:N219">
    <cfRule type="expression" dxfId="147" priority="35">
      <formula>$P$217=TRUE</formula>
    </cfRule>
  </conditionalFormatting>
  <conditionalFormatting sqref="F221:N222">
    <cfRule type="expression" dxfId="146" priority="34">
      <formula>$P$220=TRUE</formula>
    </cfRule>
  </conditionalFormatting>
  <conditionalFormatting sqref="F224:N225">
    <cfRule type="expression" dxfId="145" priority="33">
      <formula>$P$223=TRUE</formula>
    </cfRule>
  </conditionalFormatting>
  <conditionalFormatting sqref="F227:N227">
    <cfRule type="expression" dxfId="144" priority="32">
      <formula>$P$226=TRUE</formula>
    </cfRule>
  </conditionalFormatting>
  <conditionalFormatting sqref="F229:N229">
    <cfRule type="expression" dxfId="143" priority="31">
      <formula>$P$228=TRUE</formula>
    </cfRule>
  </conditionalFormatting>
  <conditionalFormatting sqref="F236:N237 F239:N240 F242:N243 F245:N245 F247:N247">
    <cfRule type="notContainsBlanks" dxfId="142" priority="23">
      <formula>LEN(TRIM(F236))&gt;0</formula>
    </cfRule>
  </conditionalFormatting>
  <conditionalFormatting sqref="F236:N237">
    <cfRule type="expression" dxfId="141" priority="28">
      <formula>$P$235=TRUE</formula>
    </cfRule>
  </conditionalFormatting>
  <conditionalFormatting sqref="F239:N240">
    <cfRule type="expression" dxfId="140" priority="27">
      <formula>$P$238=TRUE</formula>
    </cfRule>
  </conditionalFormatting>
  <conditionalFormatting sqref="F242:N243">
    <cfRule type="expression" dxfId="139" priority="26">
      <formula>$P$241=TRUE</formula>
    </cfRule>
  </conditionalFormatting>
  <conditionalFormatting sqref="F245:N245">
    <cfRule type="expression" dxfId="138" priority="25">
      <formula>$P$244=TRUE</formula>
    </cfRule>
  </conditionalFormatting>
  <conditionalFormatting sqref="F247:N247">
    <cfRule type="expression" dxfId="137" priority="24">
      <formula>$P$246=TRUE</formula>
    </cfRule>
  </conditionalFormatting>
  <conditionalFormatting sqref="G192:N192">
    <cfRule type="notContainsBlanks" dxfId="136" priority="1">
      <formula>LEN(TRIM(G192))&gt;0</formula>
    </cfRule>
    <cfRule type="expression" dxfId="135" priority="3">
      <formula>$P$191=TRUE</formula>
    </cfRule>
  </conditionalFormatting>
  <conditionalFormatting sqref="L5:N5">
    <cfRule type="expression" dxfId="134" priority="101">
      <formula>OR($L$5="令和７年　　月　　日",$L$5="")</formula>
    </cfRule>
  </conditionalFormatting>
  <conditionalFormatting sqref="L6:N6 D8:N10">
    <cfRule type="containsBlanks" dxfId="133" priority="102">
      <formula>LEN(TRIM(D6))=0</formula>
    </cfRule>
  </conditionalFormatting>
  <dataValidations count="3">
    <dataValidation imeMode="hiragana" allowBlank="1" showInputMessage="1" showErrorMessage="1" sqref="D8:N11 F15:N16 F17:I17" xr:uid="{FE96F323-0858-4E9D-9D13-94F62A3C8286}"/>
    <dataValidation imeMode="halfAlpha" allowBlank="1" showInputMessage="1" showErrorMessage="1" sqref="L17:N17 L5:N5 F19:N19 E256:N264" xr:uid="{1E5B5C9D-55E6-4FB7-8639-242A49DB4106}"/>
    <dataValidation type="list" allowBlank="1" showInputMessage="1" showErrorMessage="1" prompt="プルダウンで選択してください" sqref="D15:E15" xr:uid="{C7CA2AAF-897B-401C-973B-6E5D6F94BA6F}">
      <formula1>"相模原市緑区,相模原市中央区,相模原市南区"</formula1>
    </dataValidation>
  </dataValidations>
  <printOptions horizontalCentered="1"/>
  <pageMargins left="0.39370078740157483" right="0.39370078740157483" top="0.59055118110236227" bottom="0.59055118110236227" header="0" footer="0.19685039370078741"/>
  <pageSetup paperSize="9" orientation="portrait" horizontalDpi="300" verticalDpi="300" r:id="rId1"/>
  <headerFooter>
    <oddFooter>&amp;C&amp;P/&amp;N</oddFooter>
  </headerFooter>
  <rowBreaks count="4" manualBreakCount="4">
    <brk id="47" max="14" man="1"/>
    <brk id="96" max="14" man="1"/>
    <brk id="142" max="14" man="1"/>
    <brk id="18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220980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220980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220980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220980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220980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220980</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220980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220980</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220980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220980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220980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220980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220980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228600</xdr:colOff>
                    <xdr:row>36</xdr:row>
                    <xdr:rowOff>15240</xdr:rowOff>
                  </from>
                  <to>
                    <xdr:col>10</xdr:col>
                    <xdr:colOff>7620</xdr:colOff>
                    <xdr:row>37</xdr:row>
                    <xdr:rowOff>22860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228600</xdr:colOff>
                    <xdr:row>37</xdr:row>
                    <xdr:rowOff>15240</xdr:rowOff>
                  </from>
                  <to>
                    <xdr:col>10</xdr:col>
                    <xdr:colOff>7620</xdr:colOff>
                    <xdr:row>38</xdr:row>
                    <xdr:rowOff>15240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228600</xdr:colOff>
                    <xdr:row>38</xdr:row>
                    <xdr:rowOff>15240</xdr:rowOff>
                  </from>
                  <to>
                    <xdr:col>10</xdr:col>
                    <xdr:colOff>7620</xdr:colOff>
                    <xdr:row>39</xdr:row>
                    <xdr:rowOff>15240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228600</xdr:colOff>
                    <xdr:row>39</xdr:row>
                    <xdr:rowOff>22860</xdr:rowOff>
                  </from>
                  <to>
                    <xdr:col>10</xdr:col>
                    <xdr:colOff>7620</xdr:colOff>
                    <xdr:row>40</xdr:row>
                    <xdr:rowOff>22860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228600</xdr:colOff>
                    <xdr:row>40</xdr:row>
                    <xdr:rowOff>22860</xdr:rowOff>
                  </from>
                  <to>
                    <xdr:col>10</xdr:col>
                    <xdr:colOff>7620</xdr:colOff>
                    <xdr:row>41</xdr:row>
                    <xdr:rowOff>22860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11</xdr:col>
                    <xdr:colOff>220980</xdr:colOff>
                    <xdr:row>36</xdr:row>
                    <xdr:rowOff>15240</xdr:rowOff>
                  </from>
                  <to>
                    <xdr:col>12</xdr:col>
                    <xdr:colOff>7620</xdr:colOff>
                    <xdr:row>37</xdr:row>
                    <xdr:rowOff>22860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11</xdr:col>
                    <xdr:colOff>220980</xdr:colOff>
                    <xdr:row>37</xdr:row>
                    <xdr:rowOff>22860</xdr:rowOff>
                  </from>
                  <to>
                    <xdr:col>12</xdr:col>
                    <xdr:colOff>7620</xdr:colOff>
                    <xdr:row>38</xdr:row>
                    <xdr:rowOff>22860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11</xdr:col>
                    <xdr:colOff>220980</xdr:colOff>
                    <xdr:row>38</xdr:row>
                    <xdr:rowOff>22860</xdr:rowOff>
                  </from>
                  <to>
                    <xdr:col>12</xdr:col>
                    <xdr:colOff>7620</xdr:colOff>
                    <xdr:row>39</xdr:row>
                    <xdr:rowOff>22860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11</xdr:col>
                    <xdr:colOff>220980</xdr:colOff>
                    <xdr:row>39</xdr:row>
                    <xdr:rowOff>22860</xdr:rowOff>
                  </from>
                  <to>
                    <xdr:col>12</xdr:col>
                    <xdr:colOff>7620</xdr:colOff>
                    <xdr:row>40</xdr:row>
                    <xdr:rowOff>22860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11</xdr:col>
                    <xdr:colOff>220980</xdr:colOff>
                    <xdr:row>40</xdr:row>
                    <xdr:rowOff>22860</xdr:rowOff>
                  </from>
                  <to>
                    <xdr:col>12</xdr:col>
                    <xdr:colOff>7620</xdr:colOff>
                    <xdr:row>41</xdr:row>
                    <xdr:rowOff>22860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213360</xdr:colOff>
                    <xdr:row>43</xdr:row>
                    <xdr:rowOff>190500</xdr:rowOff>
                  </from>
                  <to>
                    <xdr:col>1</xdr:col>
                    <xdr:colOff>426720</xdr:colOff>
                    <xdr:row>45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xdr:col>
                    <xdr:colOff>213360</xdr:colOff>
                    <xdr:row>45</xdr:row>
                    <xdr:rowOff>0</xdr:rowOff>
                  </from>
                  <to>
                    <xdr:col>1</xdr:col>
                    <xdr:colOff>426720</xdr:colOff>
                    <xdr:row>46</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220980</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213360</xdr:colOff>
                    <xdr:row>52</xdr:row>
                    <xdr:rowOff>0</xdr:rowOff>
                  </from>
                  <to>
                    <xdr:col>5</xdr:col>
                    <xdr:colOff>0</xdr:colOff>
                    <xdr:row>53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220980</xdr:colOff>
                    <xdr:row>54</xdr:row>
                    <xdr:rowOff>0</xdr:rowOff>
                  </from>
                  <to>
                    <xdr:col>2</xdr:col>
                    <xdr:colOff>0</xdr:colOff>
                    <xdr:row>55</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xdr:col>
                    <xdr:colOff>220980</xdr:colOff>
                    <xdr:row>57</xdr:row>
                    <xdr:rowOff>15240</xdr:rowOff>
                  </from>
                  <to>
                    <xdr:col>2</xdr:col>
                    <xdr:colOff>0</xdr:colOff>
                    <xdr:row>58</xdr:row>
                    <xdr:rowOff>15240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xdr:col>
                    <xdr:colOff>220980</xdr:colOff>
                    <xdr:row>59</xdr:row>
                    <xdr:rowOff>190500</xdr:rowOff>
                  </from>
                  <to>
                    <xdr:col>2</xdr:col>
                    <xdr:colOff>0</xdr:colOff>
                    <xdr:row>61</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xdr:col>
                    <xdr:colOff>220980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220980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220980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220980</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xdr:col>
                    <xdr:colOff>213360</xdr:colOff>
                    <xdr:row>280</xdr:row>
                    <xdr:rowOff>0</xdr:rowOff>
                  </from>
                  <to>
                    <xdr:col>2</xdr:col>
                    <xdr:colOff>0</xdr:colOff>
                    <xdr:row>281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xdr:col>
                    <xdr:colOff>213360</xdr:colOff>
                    <xdr:row>281</xdr:row>
                    <xdr:rowOff>0</xdr:rowOff>
                  </from>
                  <to>
                    <xdr:col>2</xdr:col>
                    <xdr:colOff>0</xdr:colOff>
                    <xdr:row>282</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xdr:col>
                    <xdr:colOff>213360</xdr:colOff>
                    <xdr:row>282</xdr:row>
                    <xdr:rowOff>0</xdr:rowOff>
                  </from>
                  <to>
                    <xdr:col>2</xdr:col>
                    <xdr:colOff>0</xdr:colOff>
                    <xdr:row>283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xdr:col>
                    <xdr:colOff>213360</xdr:colOff>
                    <xdr:row>283</xdr:row>
                    <xdr:rowOff>0</xdr:rowOff>
                  </from>
                  <to>
                    <xdr:col>2</xdr:col>
                    <xdr:colOff>0</xdr:colOff>
                    <xdr:row>284</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xdr:col>
                    <xdr:colOff>220980</xdr:colOff>
                    <xdr:row>75</xdr:row>
                    <xdr:rowOff>15240</xdr:rowOff>
                  </from>
                  <to>
                    <xdr:col>2</xdr:col>
                    <xdr:colOff>0</xdr:colOff>
                    <xdr:row>76</xdr:row>
                    <xdr:rowOff>15240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213360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220980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xdr:col>
                    <xdr:colOff>220980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xdr:col>
                    <xdr:colOff>220980</xdr:colOff>
                    <xdr:row>83</xdr:row>
                    <xdr:rowOff>0</xdr:rowOff>
                  </from>
                  <to>
                    <xdr:col>2</xdr:col>
                    <xdr:colOff>0</xdr:colOff>
                    <xdr:row>84</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xdr:col>
                    <xdr:colOff>220980</xdr:colOff>
                    <xdr:row>86</xdr:row>
                    <xdr:rowOff>0</xdr:rowOff>
                  </from>
                  <to>
                    <xdr:col>2</xdr:col>
                    <xdr:colOff>0</xdr:colOff>
                    <xdr:row>87</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xdr:col>
                    <xdr:colOff>220980</xdr:colOff>
                    <xdr:row>88</xdr:row>
                    <xdr:rowOff>7620</xdr:rowOff>
                  </from>
                  <to>
                    <xdr:col>2</xdr:col>
                    <xdr:colOff>0</xdr:colOff>
                    <xdr:row>89</xdr:row>
                    <xdr:rowOff>7620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xdr:col>
                    <xdr:colOff>220980</xdr:colOff>
                    <xdr:row>91</xdr:row>
                    <xdr:rowOff>0</xdr:rowOff>
                  </from>
                  <to>
                    <xdr:col>2</xdr:col>
                    <xdr:colOff>0</xdr:colOff>
                    <xdr:row>92</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xdr:col>
                    <xdr:colOff>220980</xdr:colOff>
                    <xdr:row>93</xdr:row>
                    <xdr:rowOff>0</xdr:rowOff>
                  </from>
                  <to>
                    <xdr:col>2</xdr:col>
                    <xdr:colOff>0</xdr:colOff>
                    <xdr:row>94</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xdr:col>
                    <xdr:colOff>220980</xdr:colOff>
                    <xdr:row>98</xdr:row>
                    <xdr:rowOff>0</xdr:rowOff>
                  </from>
                  <to>
                    <xdr:col>2</xdr:col>
                    <xdr:colOff>0</xdr:colOff>
                    <xdr:row>99</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xdr:col>
                    <xdr:colOff>213360</xdr:colOff>
                    <xdr:row>98</xdr:row>
                    <xdr:rowOff>0</xdr:rowOff>
                  </from>
                  <to>
                    <xdr:col>5</xdr:col>
                    <xdr:colOff>0</xdr:colOff>
                    <xdr:row>99</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220980</xdr:colOff>
                    <xdr:row>100</xdr:row>
                    <xdr:rowOff>0</xdr:rowOff>
                  </from>
                  <to>
                    <xdr:col>2</xdr:col>
                    <xdr:colOff>0</xdr:colOff>
                    <xdr:row>101</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220980</xdr:colOff>
                    <xdr:row>103</xdr:row>
                    <xdr:rowOff>0</xdr:rowOff>
                  </from>
                  <to>
                    <xdr:col>2</xdr:col>
                    <xdr:colOff>0</xdr:colOff>
                    <xdr:row>104</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xdr:col>
                    <xdr:colOff>220980</xdr:colOff>
                    <xdr:row>106</xdr:row>
                    <xdr:rowOff>0</xdr:rowOff>
                  </from>
                  <to>
                    <xdr:col>2</xdr:col>
                    <xdr:colOff>0</xdr:colOff>
                    <xdr:row>107</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xdr:col>
                    <xdr:colOff>220980</xdr:colOff>
                    <xdr:row>109</xdr:row>
                    <xdr:rowOff>0</xdr:rowOff>
                  </from>
                  <to>
                    <xdr:col>2</xdr:col>
                    <xdr:colOff>0</xdr:colOff>
                    <xdr:row>110</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220980</xdr:colOff>
                    <xdr:row>111</xdr:row>
                    <xdr:rowOff>0</xdr:rowOff>
                  </from>
                  <to>
                    <xdr:col>2</xdr:col>
                    <xdr:colOff>0</xdr:colOff>
                    <xdr:row>112</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220980</xdr:colOff>
                    <xdr:row>114</xdr:row>
                    <xdr:rowOff>0</xdr:rowOff>
                  </from>
                  <to>
                    <xdr:col>2</xdr:col>
                    <xdr:colOff>0</xdr:colOff>
                    <xdr:row>115</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205740</xdr:colOff>
                    <xdr:row>116</xdr:row>
                    <xdr:rowOff>0</xdr:rowOff>
                  </from>
                  <to>
                    <xdr:col>1</xdr:col>
                    <xdr:colOff>426720</xdr:colOff>
                    <xdr:row>117</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220980</xdr:colOff>
                    <xdr:row>144</xdr:row>
                    <xdr:rowOff>7620</xdr:rowOff>
                  </from>
                  <to>
                    <xdr:col>2</xdr:col>
                    <xdr:colOff>0</xdr:colOff>
                    <xdr:row>145</xdr:row>
                    <xdr:rowOff>7620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213360</xdr:colOff>
                    <xdr:row>144</xdr:row>
                    <xdr:rowOff>0</xdr:rowOff>
                  </from>
                  <to>
                    <xdr:col>4</xdr:col>
                    <xdr:colOff>426720</xdr:colOff>
                    <xdr:row>145</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220980</xdr:colOff>
                    <xdr:row>146</xdr:row>
                    <xdr:rowOff>0</xdr:rowOff>
                  </from>
                  <to>
                    <xdr:col>2</xdr:col>
                    <xdr:colOff>0</xdr:colOff>
                    <xdr:row>147</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220980</xdr:colOff>
                    <xdr:row>149</xdr:row>
                    <xdr:rowOff>0</xdr:rowOff>
                  </from>
                  <to>
                    <xdr:col>2</xdr:col>
                    <xdr:colOff>0</xdr:colOff>
                    <xdr:row>150</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xdr:col>
                    <xdr:colOff>220980</xdr:colOff>
                    <xdr:row>152</xdr:row>
                    <xdr:rowOff>0</xdr:rowOff>
                  </from>
                  <to>
                    <xdr:col>2</xdr:col>
                    <xdr:colOff>0</xdr:colOff>
                    <xdr:row>153</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xdr:col>
                    <xdr:colOff>220980</xdr:colOff>
                    <xdr:row>155</xdr:row>
                    <xdr:rowOff>0</xdr:rowOff>
                  </from>
                  <to>
                    <xdr:col>2</xdr:col>
                    <xdr:colOff>0</xdr:colOff>
                    <xdr:row>156</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xdr:col>
                    <xdr:colOff>220980</xdr:colOff>
                    <xdr:row>157</xdr:row>
                    <xdr:rowOff>0</xdr:rowOff>
                  </from>
                  <to>
                    <xdr:col>2</xdr:col>
                    <xdr:colOff>0</xdr:colOff>
                    <xdr:row>158</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xdr:col>
                    <xdr:colOff>220980</xdr:colOff>
                    <xdr:row>160</xdr:row>
                    <xdr:rowOff>0</xdr:rowOff>
                  </from>
                  <to>
                    <xdr:col>2</xdr:col>
                    <xdr:colOff>0</xdr:colOff>
                    <xdr:row>161</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xdr:col>
                    <xdr:colOff>220980</xdr:colOff>
                    <xdr:row>162</xdr:row>
                    <xdr:rowOff>0</xdr:rowOff>
                  </from>
                  <to>
                    <xdr:col>2</xdr:col>
                    <xdr:colOff>0</xdr:colOff>
                    <xdr:row>163</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xdr:col>
                    <xdr:colOff>220980</xdr:colOff>
                    <xdr:row>121</xdr:row>
                    <xdr:rowOff>0</xdr:rowOff>
                  </from>
                  <to>
                    <xdr:col>2</xdr:col>
                    <xdr:colOff>0</xdr:colOff>
                    <xdr:row>122</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4</xdr:col>
                    <xdr:colOff>220980</xdr:colOff>
                    <xdr:row>121</xdr:row>
                    <xdr:rowOff>0</xdr:rowOff>
                  </from>
                  <to>
                    <xdr:col>5</xdr:col>
                    <xdr:colOff>0</xdr:colOff>
                    <xdr:row>122</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xdr:col>
                    <xdr:colOff>220980</xdr:colOff>
                    <xdr:row>122</xdr:row>
                    <xdr:rowOff>190500</xdr:rowOff>
                  </from>
                  <to>
                    <xdr:col>2</xdr:col>
                    <xdr:colOff>0</xdr:colOff>
                    <xdr:row>124</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xdr:col>
                    <xdr:colOff>220980</xdr:colOff>
                    <xdr:row>126</xdr:row>
                    <xdr:rowOff>0</xdr:rowOff>
                  </from>
                  <to>
                    <xdr:col>2</xdr:col>
                    <xdr:colOff>0</xdr:colOff>
                    <xdr:row>127</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xdr:col>
                    <xdr:colOff>220980</xdr:colOff>
                    <xdr:row>129</xdr:row>
                    <xdr:rowOff>7620</xdr:rowOff>
                  </from>
                  <to>
                    <xdr:col>2</xdr:col>
                    <xdr:colOff>0</xdr:colOff>
                    <xdr:row>130</xdr:row>
                    <xdr:rowOff>7620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xdr:col>
                    <xdr:colOff>220980</xdr:colOff>
                    <xdr:row>132</xdr:row>
                    <xdr:rowOff>0</xdr:rowOff>
                  </from>
                  <to>
                    <xdr:col>2</xdr:col>
                    <xdr:colOff>0</xdr:colOff>
                    <xdr:row>133</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xdr:col>
                    <xdr:colOff>220980</xdr:colOff>
                    <xdr:row>134</xdr:row>
                    <xdr:rowOff>0</xdr:rowOff>
                  </from>
                  <to>
                    <xdr:col>2</xdr:col>
                    <xdr:colOff>0</xdr:colOff>
                    <xdr:row>135</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xdr:col>
                    <xdr:colOff>220980</xdr:colOff>
                    <xdr:row>136</xdr:row>
                    <xdr:rowOff>190500</xdr:rowOff>
                  </from>
                  <to>
                    <xdr:col>2</xdr:col>
                    <xdr:colOff>0</xdr:colOff>
                    <xdr:row>138</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xdr:col>
                    <xdr:colOff>220980</xdr:colOff>
                    <xdr:row>139</xdr:row>
                    <xdr:rowOff>0</xdr:rowOff>
                  </from>
                  <to>
                    <xdr:col>2</xdr:col>
                    <xdr:colOff>0</xdr:colOff>
                    <xdr:row>140</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xdr:col>
                    <xdr:colOff>220980</xdr:colOff>
                    <xdr:row>167</xdr:row>
                    <xdr:rowOff>0</xdr:rowOff>
                  </from>
                  <to>
                    <xdr:col>2</xdr:col>
                    <xdr:colOff>0</xdr:colOff>
                    <xdr:row>168</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4</xdr:col>
                    <xdr:colOff>213360</xdr:colOff>
                    <xdr:row>167</xdr:row>
                    <xdr:rowOff>0</xdr:rowOff>
                  </from>
                  <to>
                    <xdr:col>4</xdr:col>
                    <xdr:colOff>426720</xdr:colOff>
                    <xdr:row>168</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xdr:col>
                    <xdr:colOff>220980</xdr:colOff>
                    <xdr:row>169</xdr:row>
                    <xdr:rowOff>0</xdr:rowOff>
                  </from>
                  <to>
                    <xdr:col>2</xdr:col>
                    <xdr:colOff>0</xdr:colOff>
                    <xdr:row>170</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xdr:col>
                    <xdr:colOff>220980</xdr:colOff>
                    <xdr:row>171</xdr:row>
                    <xdr:rowOff>190500</xdr:rowOff>
                  </from>
                  <to>
                    <xdr:col>2</xdr:col>
                    <xdr:colOff>0</xdr:colOff>
                    <xdr:row>173</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xdr:col>
                    <xdr:colOff>220980</xdr:colOff>
                    <xdr:row>175</xdr:row>
                    <xdr:rowOff>0</xdr:rowOff>
                  </from>
                  <to>
                    <xdr:col>2</xdr:col>
                    <xdr:colOff>0</xdr:colOff>
                    <xdr:row>176</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xdr:col>
                    <xdr:colOff>220980</xdr:colOff>
                    <xdr:row>178</xdr:row>
                    <xdr:rowOff>0</xdr:rowOff>
                  </from>
                  <to>
                    <xdr:col>2</xdr:col>
                    <xdr:colOff>0</xdr:colOff>
                    <xdr:row>179</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xdr:col>
                    <xdr:colOff>220980</xdr:colOff>
                    <xdr:row>180</xdr:row>
                    <xdr:rowOff>0</xdr:rowOff>
                  </from>
                  <to>
                    <xdr:col>2</xdr:col>
                    <xdr:colOff>0</xdr:colOff>
                    <xdr:row>181</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xdr:col>
                    <xdr:colOff>220980</xdr:colOff>
                    <xdr:row>183</xdr:row>
                    <xdr:rowOff>0</xdr:rowOff>
                  </from>
                  <to>
                    <xdr:col>2</xdr:col>
                    <xdr:colOff>0</xdr:colOff>
                    <xdr:row>184</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xdr:col>
                    <xdr:colOff>220980</xdr:colOff>
                    <xdr:row>185</xdr:row>
                    <xdr:rowOff>0</xdr:rowOff>
                  </from>
                  <to>
                    <xdr:col>2</xdr:col>
                    <xdr:colOff>0</xdr:colOff>
                    <xdr:row>186</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xdr:col>
                    <xdr:colOff>213360</xdr:colOff>
                    <xdr:row>190</xdr:row>
                    <xdr:rowOff>0</xdr:rowOff>
                  </from>
                  <to>
                    <xdr:col>1</xdr:col>
                    <xdr:colOff>426720</xdr:colOff>
                    <xdr:row>191</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4</xdr:col>
                    <xdr:colOff>213360</xdr:colOff>
                    <xdr:row>190</xdr:row>
                    <xdr:rowOff>0</xdr:rowOff>
                  </from>
                  <to>
                    <xdr:col>5</xdr:col>
                    <xdr:colOff>0</xdr:colOff>
                    <xdr:row>191</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xdr:col>
                    <xdr:colOff>220980</xdr:colOff>
                    <xdr:row>192</xdr:row>
                    <xdr:rowOff>190500</xdr:rowOff>
                  </from>
                  <to>
                    <xdr:col>2</xdr:col>
                    <xdr:colOff>0</xdr:colOff>
                    <xdr:row>194</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xdr:col>
                    <xdr:colOff>220980</xdr:colOff>
                    <xdr:row>196</xdr:row>
                    <xdr:rowOff>0</xdr:rowOff>
                  </from>
                  <to>
                    <xdr:col>2</xdr:col>
                    <xdr:colOff>0</xdr:colOff>
                    <xdr:row>197</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xdr:col>
                    <xdr:colOff>220980</xdr:colOff>
                    <xdr:row>199</xdr:row>
                    <xdr:rowOff>0</xdr:rowOff>
                  </from>
                  <to>
                    <xdr:col>2</xdr:col>
                    <xdr:colOff>0</xdr:colOff>
                    <xdr:row>200</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xdr:col>
                    <xdr:colOff>220980</xdr:colOff>
                    <xdr:row>202</xdr:row>
                    <xdr:rowOff>0</xdr:rowOff>
                  </from>
                  <to>
                    <xdr:col>2</xdr:col>
                    <xdr:colOff>0</xdr:colOff>
                    <xdr:row>203</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xdr:col>
                    <xdr:colOff>220980</xdr:colOff>
                    <xdr:row>204</xdr:row>
                    <xdr:rowOff>0</xdr:rowOff>
                  </from>
                  <to>
                    <xdr:col>2</xdr:col>
                    <xdr:colOff>0</xdr:colOff>
                    <xdr:row>205</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1</xdr:col>
                    <xdr:colOff>220980</xdr:colOff>
                    <xdr:row>207</xdr:row>
                    <xdr:rowOff>0</xdr:rowOff>
                  </from>
                  <to>
                    <xdr:col>2</xdr:col>
                    <xdr:colOff>0</xdr:colOff>
                    <xdr:row>208</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1</xdr:col>
                    <xdr:colOff>220980</xdr:colOff>
                    <xdr:row>209</xdr:row>
                    <xdr:rowOff>0</xdr:rowOff>
                  </from>
                  <to>
                    <xdr:col>2</xdr:col>
                    <xdr:colOff>0</xdr:colOff>
                    <xdr:row>210</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xdr:col>
                    <xdr:colOff>220980</xdr:colOff>
                    <xdr:row>214</xdr:row>
                    <xdr:rowOff>0</xdr:rowOff>
                  </from>
                  <to>
                    <xdr:col>2</xdr:col>
                    <xdr:colOff>0</xdr:colOff>
                    <xdr:row>215</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4</xdr:col>
                    <xdr:colOff>213360</xdr:colOff>
                    <xdr:row>214</xdr:row>
                    <xdr:rowOff>0</xdr:rowOff>
                  </from>
                  <to>
                    <xdr:col>5</xdr:col>
                    <xdr:colOff>0</xdr:colOff>
                    <xdr:row>215</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xdr:col>
                    <xdr:colOff>220980</xdr:colOff>
                    <xdr:row>216</xdr:row>
                    <xdr:rowOff>0</xdr:rowOff>
                  </from>
                  <to>
                    <xdr:col>2</xdr:col>
                    <xdr:colOff>0</xdr:colOff>
                    <xdr:row>217</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1</xdr:col>
                    <xdr:colOff>220980</xdr:colOff>
                    <xdr:row>219</xdr:row>
                    <xdr:rowOff>0</xdr:rowOff>
                  </from>
                  <to>
                    <xdr:col>2</xdr:col>
                    <xdr:colOff>0</xdr:colOff>
                    <xdr:row>220</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xdr:col>
                    <xdr:colOff>220980</xdr:colOff>
                    <xdr:row>222</xdr:row>
                    <xdr:rowOff>0</xdr:rowOff>
                  </from>
                  <to>
                    <xdr:col>2</xdr:col>
                    <xdr:colOff>0</xdr:colOff>
                    <xdr:row>223</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xdr:col>
                    <xdr:colOff>220980</xdr:colOff>
                    <xdr:row>225</xdr:row>
                    <xdr:rowOff>0</xdr:rowOff>
                  </from>
                  <to>
                    <xdr:col>2</xdr:col>
                    <xdr:colOff>0</xdr:colOff>
                    <xdr:row>226</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xdr:col>
                    <xdr:colOff>220980</xdr:colOff>
                    <xdr:row>227</xdr:row>
                    <xdr:rowOff>0</xdr:rowOff>
                  </from>
                  <to>
                    <xdr:col>2</xdr:col>
                    <xdr:colOff>0</xdr:colOff>
                    <xdr:row>228</xdr:row>
                    <xdr:rowOff>0</xdr:rowOff>
                  </to>
                </anchor>
              </controlPr>
            </control>
          </mc:Choice>
        </mc:AlternateContent>
        <mc:AlternateContent xmlns:mc="http://schemas.openxmlformats.org/markup-compatibility/2006">
          <mc:Choice Requires="x14">
            <control shapeId="5221" r:id="rId103" name="Check Box 101">
              <controlPr defaultSize="0" autoFill="0" autoLine="0" autoPict="0">
                <anchor moveWithCells="1">
                  <from>
                    <xdr:col>1</xdr:col>
                    <xdr:colOff>220980</xdr:colOff>
                    <xdr:row>232</xdr:row>
                    <xdr:rowOff>0</xdr:rowOff>
                  </from>
                  <to>
                    <xdr:col>2</xdr:col>
                    <xdr:colOff>0</xdr:colOff>
                    <xdr:row>233</xdr:row>
                    <xdr:rowOff>0</xdr:rowOff>
                  </to>
                </anchor>
              </controlPr>
            </control>
          </mc:Choice>
        </mc:AlternateContent>
        <mc:AlternateContent xmlns:mc="http://schemas.openxmlformats.org/markup-compatibility/2006">
          <mc:Choice Requires="x14">
            <control shapeId="5222" r:id="rId104" name="Check Box 102">
              <controlPr defaultSize="0" autoFill="0" autoLine="0" autoPict="0">
                <anchor moveWithCells="1">
                  <from>
                    <xdr:col>4</xdr:col>
                    <xdr:colOff>213360</xdr:colOff>
                    <xdr:row>232</xdr:row>
                    <xdr:rowOff>0</xdr:rowOff>
                  </from>
                  <to>
                    <xdr:col>5</xdr:col>
                    <xdr:colOff>0</xdr:colOff>
                    <xdr:row>233</xdr:row>
                    <xdr:rowOff>0</xdr:rowOff>
                  </to>
                </anchor>
              </controlPr>
            </control>
          </mc:Choice>
        </mc:AlternateContent>
        <mc:AlternateContent xmlns:mc="http://schemas.openxmlformats.org/markup-compatibility/2006">
          <mc:Choice Requires="x14">
            <control shapeId="5223" r:id="rId105" name="Check Box 103">
              <controlPr defaultSize="0" autoFill="0" autoLine="0" autoPict="0">
                <anchor moveWithCells="1">
                  <from>
                    <xdr:col>1</xdr:col>
                    <xdr:colOff>220980</xdr:colOff>
                    <xdr:row>234</xdr:row>
                    <xdr:rowOff>0</xdr:rowOff>
                  </from>
                  <to>
                    <xdr:col>2</xdr:col>
                    <xdr:colOff>0</xdr:colOff>
                    <xdr:row>235</xdr:row>
                    <xdr:rowOff>0</xdr:rowOff>
                  </to>
                </anchor>
              </controlPr>
            </control>
          </mc:Choice>
        </mc:AlternateContent>
        <mc:AlternateContent xmlns:mc="http://schemas.openxmlformats.org/markup-compatibility/2006">
          <mc:Choice Requires="x14">
            <control shapeId="5224" r:id="rId106" name="Check Box 104">
              <controlPr defaultSize="0" autoFill="0" autoLine="0" autoPict="0">
                <anchor moveWithCells="1">
                  <from>
                    <xdr:col>1</xdr:col>
                    <xdr:colOff>220980</xdr:colOff>
                    <xdr:row>237</xdr:row>
                    <xdr:rowOff>7620</xdr:rowOff>
                  </from>
                  <to>
                    <xdr:col>2</xdr:col>
                    <xdr:colOff>0</xdr:colOff>
                    <xdr:row>238</xdr:row>
                    <xdr:rowOff>7620</xdr:rowOff>
                  </to>
                </anchor>
              </controlPr>
            </control>
          </mc:Choice>
        </mc:AlternateContent>
        <mc:AlternateContent xmlns:mc="http://schemas.openxmlformats.org/markup-compatibility/2006">
          <mc:Choice Requires="x14">
            <control shapeId="5225" r:id="rId107" name="Check Box 105">
              <controlPr defaultSize="0" autoFill="0" autoLine="0" autoPict="0">
                <anchor moveWithCells="1">
                  <from>
                    <xdr:col>1</xdr:col>
                    <xdr:colOff>220980</xdr:colOff>
                    <xdr:row>240</xdr:row>
                    <xdr:rowOff>0</xdr:rowOff>
                  </from>
                  <to>
                    <xdr:col>2</xdr:col>
                    <xdr:colOff>0</xdr:colOff>
                    <xdr:row>241</xdr:row>
                    <xdr:rowOff>0</xdr:rowOff>
                  </to>
                </anchor>
              </controlPr>
            </control>
          </mc:Choice>
        </mc:AlternateContent>
        <mc:AlternateContent xmlns:mc="http://schemas.openxmlformats.org/markup-compatibility/2006">
          <mc:Choice Requires="x14">
            <control shapeId="5226" r:id="rId108" name="Check Box 106">
              <controlPr defaultSize="0" autoFill="0" autoLine="0" autoPict="0">
                <anchor moveWithCells="1">
                  <from>
                    <xdr:col>1</xdr:col>
                    <xdr:colOff>220980</xdr:colOff>
                    <xdr:row>243</xdr:row>
                    <xdr:rowOff>0</xdr:rowOff>
                  </from>
                  <to>
                    <xdr:col>2</xdr:col>
                    <xdr:colOff>0</xdr:colOff>
                    <xdr:row>244</xdr:row>
                    <xdr:rowOff>0</xdr:rowOff>
                  </to>
                </anchor>
              </controlPr>
            </control>
          </mc:Choice>
        </mc:AlternateContent>
        <mc:AlternateContent xmlns:mc="http://schemas.openxmlformats.org/markup-compatibility/2006">
          <mc:Choice Requires="x14">
            <control shapeId="5227" r:id="rId109" name="Check Box 107">
              <controlPr defaultSize="0" autoFill="0" autoLine="0" autoPict="0">
                <anchor moveWithCells="1">
                  <from>
                    <xdr:col>1</xdr:col>
                    <xdr:colOff>220980</xdr:colOff>
                    <xdr:row>245</xdr:row>
                    <xdr:rowOff>7620</xdr:rowOff>
                  </from>
                  <to>
                    <xdr:col>2</xdr:col>
                    <xdr:colOff>0</xdr:colOff>
                    <xdr:row>246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391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記入例</vt:lpstr>
      <vt:lpstr>記入例!Print_Area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 理紗</dc:creator>
  <cp:lastModifiedBy>三井 理紗</cp:lastModifiedBy>
  <cp:revision>2</cp:revision>
  <cp:lastPrinted>2025-04-25T06:13:09Z</cp:lastPrinted>
  <dcterms:created xsi:type="dcterms:W3CDTF">2025-04-16T05:44:00Z</dcterms:created>
  <dcterms:modified xsi:type="dcterms:W3CDTF">2025-05-12T00:31:54Z</dcterms:modified>
</cp:coreProperties>
</file>