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9200" windowHeight="12600" tabRatio="875" activeTab="0"/>
  </bookViews>
  <sheets>
    <sheet name="130101" sheetId="1" r:id="rId1"/>
    <sheet name="130102" sheetId="2" r:id="rId2"/>
    <sheet name="130103" sheetId="3" r:id="rId3"/>
    <sheet name="130104" sheetId="4" r:id="rId4"/>
    <sheet name="130105" sheetId="5" r:id="rId5"/>
    <sheet name="130106" sheetId="6" r:id="rId6"/>
    <sheet name="1302" sheetId="7" r:id="rId7"/>
    <sheet name="1303" sheetId="8" r:id="rId8"/>
    <sheet name="1304" sheetId="9" r:id="rId9"/>
    <sheet name="1305" sheetId="10" r:id="rId10"/>
    <sheet name="1306" sheetId="11" r:id="rId11"/>
    <sheet name="130701" sheetId="12" r:id="rId12"/>
    <sheet name="130702" sheetId="13" r:id="rId13"/>
    <sheet name="130703" sheetId="14" r:id="rId14"/>
    <sheet name="1308" sheetId="15" r:id="rId15"/>
    <sheet name="1309" sheetId="16" r:id="rId16"/>
    <sheet name="1310" sheetId="17" r:id="rId17"/>
    <sheet name="1311" sheetId="18" r:id="rId18"/>
    <sheet name="131201" sheetId="19" r:id="rId19"/>
    <sheet name="131202" sheetId="20" r:id="rId20"/>
    <sheet name="131301" sheetId="21" r:id="rId21"/>
    <sheet name="131302" sheetId="22" r:id="rId22"/>
    <sheet name="131303" sheetId="23" r:id="rId23"/>
    <sheet name="1314" sheetId="24" r:id="rId24"/>
    <sheet name="131501" sheetId="25" r:id="rId25"/>
    <sheet name="131502" sheetId="26" r:id="rId26"/>
    <sheet name="131601" sheetId="27" r:id="rId27"/>
    <sheet name="131602 " sheetId="28" r:id="rId28"/>
    <sheet name="1317" sheetId="29" r:id="rId29"/>
    <sheet name="1318" sheetId="30" r:id="rId30"/>
    <sheet name="131901" sheetId="31" r:id="rId31"/>
    <sheet name="131902" sheetId="32" r:id="rId32"/>
    <sheet name="131903" sheetId="33" r:id="rId33"/>
    <sheet name="131904" sheetId="34" r:id="rId34"/>
    <sheet name="132001" sheetId="35" r:id="rId35"/>
    <sheet name="132002" sheetId="36" r:id="rId36"/>
    <sheet name="132003" sheetId="37" r:id="rId37"/>
  </sheets>
  <definedNames>
    <definedName name="_xlnm.Print_Area" localSheetId="0">'130101'!$B$1:$R$25</definedName>
    <definedName name="_xlnm.Print_Area" localSheetId="1">'130102'!$B$3:$R$19</definedName>
    <definedName name="_xlnm.Print_Area" localSheetId="2">'130103'!$B$1:$O$13</definedName>
    <definedName name="_xlnm.Print_Area" localSheetId="3">'130104'!$B$1:$N$15</definedName>
    <definedName name="_xlnm.Print_Area" localSheetId="4">'130105'!$B$1:$N$15</definedName>
    <definedName name="_xlnm.Print_Area" localSheetId="5">'130106'!$A$1:$V$14</definedName>
    <definedName name="_xlnm.Print_Area" localSheetId="6">'1302'!$B$1:$R$15</definedName>
    <definedName name="_xlnm.Print_Area" localSheetId="7">'1303'!$B$1:$G$36</definedName>
    <definedName name="_xlnm.Print_Area" localSheetId="8">'1304'!$B$1:$H$22</definedName>
    <definedName name="_xlnm.Print_Area" localSheetId="9">'1305'!$B$1:$H$13</definedName>
    <definedName name="_xlnm.Print_Area" localSheetId="10">'1306'!$A$2:$M$72</definedName>
    <definedName name="_xlnm.Print_Area" localSheetId="11">'130701'!$B$1:$M$14</definedName>
    <definedName name="_xlnm.Print_Area" localSheetId="12">'130702'!$B$1:$N$14</definedName>
    <definedName name="_xlnm.Print_Area" localSheetId="13">'130703'!$B$4:$M$16</definedName>
    <definedName name="_xlnm.Print_Area" localSheetId="14">'1308'!$B$1:$O$12</definedName>
    <definedName name="_xlnm.Print_Area" localSheetId="15">'1309'!$B$1:$M$13</definedName>
    <definedName name="_xlnm.Print_Area" localSheetId="16">'1310'!$B$1:$Q$9</definedName>
    <definedName name="_xlnm.Print_Area" localSheetId="18">'131201'!$B$1:$M$25</definedName>
    <definedName name="_xlnm.Print_Area" localSheetId="19">'131202'!$B$1:$I$10</definedName>
    <definedName name="_xlnm.Print_Area" localSheetId="20">'131301'!$B$3:$L$20</definedName>
    <definedName name="_xlnm.Print_Area" localSheetId="21">'131302'!$B$3:$L$11</definedName>
    <definedName name="_xlnm.Print_Area" localSheetId="22">'131303'!$B$3:$F$20</definedName>
    <definedName name="_xlnm.Print_Area" localSheetId="23">'1314'!$B$1:$H$24</definedName>
    <definedName name="_xlnm.Print_Area" localSheetId="24">'131501'!$B$1:$J$11</definedName>
    <definedName name="_xlnm.Print_Area" localSheetId="25">'131502'!$A$1:$H$28</definedName>
    <definedName name="_xlnm.Print_Area" localSheetId="26">'131601'!$A$1:$U$14</definedName>
    <definedName name="_xlnm.Print_Area" localSheetId="27">'131602 '!$A$1:$I$17</definedName>
    <definedName name="_xlnm.Print_Area" localSheetId="31">'131902'!$A$2:$P$18</definedName>
    <definedName name="_xlnm.Print_Area" localSheetId="36">'132003'!$A$2:$L$12</definedName>
    <definedName name="_xlnm.Print_Titles" localSheetId="9">'1305'!$3:$5</definedName>
    <definedName name="_xlnm.Print_Titles" localSheetId="16">'1310'!$2:$5</definedName>
    <definedName name="_xlnm.Print_Titles" localSheetId="33">'131904'!$1:$7</definedName>
  </definedNames>
  <calcPr fullCalcOnLoad="1"/>
</workbook>
</file>

<file path=xl/sharedStrings.xml><?xml version="1.0" encoding="utf-8"?>
<sst xmlns="http://schemas.openxmlformats.org/spreadsheetml/2006/main" count="1033" uniqueCount="667">
  <si>
    <t>資料　相模原公共職業安定所</t>
  </si>
  <si>
    <t>本表に掲載した数値は、相模原公共職業安定所管内の数値である。</t>
  </si>
  <si>
    <t>適    用
事業所数</t>
  </si>
  <si>
    <t>被保険者数</t>
  </si>
  <si>
    <t>基  　　　本　  　　手  　　　当</t>
  </si>
  <si>
    <t>実 人 員</t>
  </si>
  <si>
    <r>
      <t>給付額</t>
    </r>
    <r>
      <rPr>
        <sz val="9"/>
        <rFont val="ＭＳ 明朝"/>
        <family val="1"/>
      </rPr>
      <t>(万円)</t>
    </r>
  </si>
  <si>
    <t xml:space="preserve">1 一般職業紹介状況 </t>
  </si>
  <si>
    <t>(6)障害者</t>
  </si>
  <si>
    <t>新 規 求 職 申 込 件 数</t>
  </si>
  <si>
    <t>紹　介　件　数</t>
  </si>
  <si>
    <t>就　　職　　件　　数</t>
  </si>
  <si>
    <t>年 度 末 現 在 登 録 者 数</t>
  </si>
  <si>
    <t xml:space="preserve">身体 </t>
  </si>
  <si>
    <t xml:space="preserve">知的 </t>
  </si>
  <si>
    <t>精神</t>
  </si>
  <si>
    <t>障害者</t>
  </si>
  <si>
    <r>
      <t>年</t>
    </r>
    <r>
      <rPr>
        <sz val="6"/>
        <rFont val="ＭＳ 明朝"/>
        <family val="1"/>
      </rPr>
      <t xml:space="preserve"> </t>
    </r>
    <r>
      <rPr>
        <sz val="11"/>
        <rFont val="ＭＳ 明朝"/>
        <family val="1"/>
      </rPr>
      <t>度</t>
    </r>
    <r>
      <rPr>
        <sz val="6"/>
        <rFont val="ＭＳ 明朝"/>
        <family val="1"/>
      </rPr>
      <t xml:space="preserve"> </t>
    </r>
    <r>
      <rPr>
        <sz val="11"/>
        <rFont val="ＭＳ 明朝"/>
        <family val="1"/>
      </rPr>
      <t>別</t>
    </r>
  </si>
  <si>
    <t>(5)新規学卒者(中学校及び高等学校）</t>
  </si>
  <si>
    <t>求 職 申 込 件 数 (a)</t>
  </si>
  <si>
    <t>求 人 数
(b)</t>
  </si>
  <si>
    <t>就　　　 職　　　件　　　数　　　(c)</t>
  </si>
  <si>
    <t>充 足 数</t>
  </si>
  <si>
    <t>求人倍率</t>
  </si>
  <si>
    <t>就 職 率</t>
  </si>
  <si>
    <t>総　 数</t>
  </si>
  <si>
    <t>県 内  に 就 職</t>
  </si>
  <si>
    <t>県　外　に　就　職</t>
  </si>
  <si>
    <t>(倍)</t>
  </si>
  <si>
    <t>(％)</t>
  </si>
  <si>
    <t>(b)/(a)</t>
  </si>
  <si>
    <t>(c)/(a)</t>
  </si>
  <si>
    <t>(4)中高年齢者</t>
  </si>
  <si>
    <t xml:space="preserve"> 一般（新規学卒及びパートタイムを除く）のうち45歳以上の者</t>
  </si>
  <si>
    <t>新 規 求 職 申 込 件 数 (a)</t>
  </si>
  <si>
    <t>月 間 有 効 求 職 者 　　数 (b)</t>
  </si>
  <si>
    <t>就   職   率   (%)</t>
  </si>
  <si>
    <t>新  規</t>
  </si>
  <si>
    <t>有  効</t>
  </si>
  <si>
    <t>就   職   件   数   (c)</t>
  </si>
  <si>
    <r>
      <t>(再掲)</t>
    </r>
    <r>
      <rPr>
        <sz val="9.5"/>
        <rFont val="ＭＳ 明朝"/>
        <family val="1"/>
      </rPr>
      <t>55歳以上</t>
    </r>
  </si>
  <si>
    <r>
      <t>(再掲)</t>
    </r>
    <r>
      <rPr>
        <sz val="9.5"/>
        <rFont val="ＭＳ 明朝"/>
        <family val="1"/>
      </rPr>
      <t>65歳以上</t>
    </r>
  </si>
  <si>
    <t>(c)/(a)</t>
  </si>
  <si>
    <t>(c)/(b)</t>
  </si>
  <si>
    <t>新規求職申込件数(a)</t>
  </si>
  <si>
    <t>月間有効
求職者数</t>
  </si>
  <si>
    <t>月間有効
求 人 数</t>
  </si>
  <si>
    <t>就　職　件　数　(e)</t>
  </si>
  <si>
    <t>求人倍率(倍)</t>
  </si>
  <si>
    <t>就 職 率 (%)</t>
  </si>
  <si>
    <t>新 規</t>
  </si>
  <si>
    <t>有 効</t>
  </si>
  <si>
    <t>(b)</t>
  </si>
  <si>
    <t>（注）男女別数は登録が任意となっているため、必ずしも実数と一致しない。</t>
  </si>
  <si>
    <t>(3)パートタイム</t>
  </si>
  <si>
    <t>新  規
求人数</t>
  </si>
  <si>
    <t>(c)</t>
  </si>
  <si>
    <t>(d)</t>
  </si>
  <si>
    <t>(c)/(a)</t>
  </si>
  <si>
    <t>(d)/(b)</t>
  </si>
  <si>
    <t>(e)/(a)</t>
  </si>
  <si>
    <t>(e)/(b)</t>
  </si>
  <si>
    <t>(2)一般（新規学卒及びパートタイムを除く）</t>
  </si>
  <si>
    <t>新規求職申込件数 (a)</t>
  </si>
  <si>
    <t>月間有効求職者数 (b)</t>
  </si>
  <si>
    <t>新　規
求人数</t>
  </si>
  <si>
    <t>就　職　件　数　(e)</t>
  </si>
  <si>
    <t>就 職 率 (%)</t>
  </si>
  <si>
    <t>充足数</t>
  </si>
  <si>
    <r>
      <t>月間有効
求</t>
    </r>
    <r>
      <rPr>
        <sz val="6"/>
        <rFont val="ＭＳ 明朝"/>
        <family val="1"/>
      </rPr>
      <t xml:space="preserve"> </t>
    </r>
    <r>
      <rPr>
        <sz val="11"/>
        <rFont val="ＭＳ 明朝"/>
        <family val="1"/>
      </rPr>
      <t>人</t>
    </r>
    <r>
      <rPr>
        <sz val="6"/>
        <rFont val="ＭＳ 明朝"/>
        <family val="1"/>
      </rPr>
      <t xml:space="preserve"> </t>
    </r>
    <r>
      <rPr>
        <sz val="11"/>
        <rFont val="ＭＳ 明朝"/>
        <family val="1"/>
      </rPr>
      <t>数</t>
    </r>
  </si>
  <si>
    <r>
      <t>求</t>
    </r>
    <r>
      <rPr>
        <sz val="5"/>
        <rFont val="ＭＳ 明朝"/>
        <family val="1"/>
      </rPr>
      <t xml:space="preserve"> </t>
    </r>
    <r>
      <rPr>
        <sz val="11"/>
        <rFont val="ＭＳ 明朝"/>
        <family val="1"/>
      </rPr>
      <t>人</t>
    </r>
    <r>
      <rPr>
        <sz val="5"/>
        <rFont val="ＭＳ 明朝"/>
        <family val="1"/>
      </rPr>
      <t xml:space="preserve"> </t>
    </r>
    <r>
      <rPr>
        <sz val="11"/>
        <rFont val="ＭＳ 明朝"/>
        <family val="1"/>
      </rPr>
      <t>倍</t>
    </r>
    <r>
      <rPr>
        <sz val="5"/>
        <rFont val="ＭＳ 明朝"/>
        <family val="1"/>
      </rPr>
      <t xml:space="preserve"> </t>
    </r>
    <r>
      <rPr>
        <sz val="11"/>
        <rFont val="ＭＳ 明朝"/>
        <family val="1"/>
      </rPr>
      <t>率 (倍)</t>
    </r>
  </si>
  <si>
    <t>13 労働及び社会保障</t>
  </si>
  <si>
    <t xml:space="preserve"> 一般とは常用、臨時及び季節をあわせたものをいう。</t>
  </si>
  <si>
    <t>(1)一般（新規学卒を除きパートタイムを含む）</t>
  </si>
  <si>
    <t>新  規
求人数</t>
  </si>
  <si>
    <t xml:space="preserve"> 表1～2に掲載した数値は、相模原公共職業安定所管内の数値である。</t>
  </si>
  <si>
    <t>年度別</t>
  </si>
  <si>
    <t>総　　数</t>
  </si>
  <si>
    <t>老 齢 年 金</t>
  </si>
  <si>
    <t>障 害 年 金</t>
  </si>
  <si>
    <t>母 子 年 金</t>
  </si>
  <si>
    <t>遺 児 年 金</t>
  </si>
  <si>
    <t>寡 婦 年 金</t>
  </si>
  <si>
    <t>年金額</t>
  </si>
  <si>
    <t>（人）</t>
  </si>
  <si>
    <t>（千円）</t>
  </si>
  <si>
    <t>受給権者数</t>
  </si>
  <si>
    <t>(1)拠出年金受給権者状況（旧国民年金法適用）</t>
  </si>
  <si>
    <t>資料　健康福祉局保険高齢部国民年金課</t>
  </si>
  <si>
    <t>平成16年度</t>
  </si>
  <si>
    <t>19 国民年金</t>
  </si>
  <si>
    <t>20 介護保険　</t>
  </si>
  <si>
    <t>(3)保険料収納状況</t>
  </si>
  <si>
    <t>調　定　額（千円）</t>
  </si>
  <si>
    <t>収　納　額（千円）</t>
  </si>
  <si>
    <t>収　納　率（％）</t>
  </si>
  <si>
    <t>総 数</t>
  </si>
  <si>
    <t>特別徴収</t>
  </si>
  <si>
    <t>普通徴収</t>
  </si>
  <si>
    <t>平成18年度</t>
  </si>
  <si>
    <t>資料　健康福祉局保険高齢部介護保険課</t>
  </si>
  <si>
    <t>(2)給付状況　</t>
  </si>
  <si>
    <t>総　額</t>
  </si>
  <si>
    <t>在　　宅　　サ　　ー　　ビ　　ス</t>
  </si>
  <si>
    <t>地域密着型サービス</t>
  </si>
  <si>
    <t>　　施　設　サ　ー　ビ　ス</t>
  </si>
  <si>
    <t>高　　額
サービス費</t>
  </si>
  <si>
    <t>特定入所者サービス費</t>
  </si>
  <si>
    <t>総　数</t>
  </si>
  <si>
    <t>在　　宅
サービス</t>
  </si>
  <si>
    <t>施　設　サ　ー　ビ　ス</t>
  </si>
  <si>
    <t>訪問通所
サービス</t>
  </si>
  <si>
    <t>短期入所
サービス</t>
  </si>
  <si>
    <t>福祉用具
購 入 費</t>
  </si>
  <si>
    <t>住　宅
改修費</t>
  </si>
  <si>
    <t>介護老人
福祉施設</t>
  </si>
  <si>
    <t>介護老人
保健施設</t>
  </si>
  <si>
    <t>（注）(1)介護サービス延利用者数は、月ごとの利用者数を加算した。</t>
  </si>
  <si>
    <t>　　　(2)平成18年度から施設サービス総数は、３施設の利用者を名寄しているため合計数は一致しない。</t>
  </si>
  <si>
    <t>　　　(3)制度改正により平成18年度から新たなサービスとして「地域密着型サービス」と「特定入所者サービス費」が加わった。</t>
  </si>
  <si>
    <t>　　  (4)保険給付費総額に審査支払手数料は含まない。</t>
  </si>
  <si>
    <r>
      <t>保　　険　　給　　付　　金　　額　</t>
    </r>
    <r>
      <rPr>
        <sz val="10"/>
        <rFont val="ＭＳ 明朝"/>
        <family val="1"/>
      </rPr>
      <t>（千円）</t>
    </r>
  </si>
  <si>
    <r>
      <t xml:space="preserve">介 護 サ ー ビ ス 延 利 用 者 数 </t>
    </r>
    <r>
      <rPr>
        <sz val="10"/>
        <rFont val="ＭＳ 明朝"/>
        <family val="1"/>
      </rPr>
      <t>（人）</t>
    </r>
  </si>
  <si>
    <r>
      <t>そ</t>
    </r>
    <r>
      <rPr>
        <sz val="1"/>
        <rFont val="ＭＳ 明朝"/>
        <family val="1"/>
      </rPr>
      <t>　</t>
    </r>
    <r>
      <rPr>
        <sz val="10.5"/>
        <rFont val="ＭＳ 明朝"/>
        <family val="1"/>
      </rPr>
      <t>の</t>
    </r>
    <r>
      <rPr>
        <sz val="1"/>
        <rFont val="ＭＳ 明朝"/>
        <family val="1"/>
      </rPr>
      <t>　</t>
    </r>
    <r>
      <rPr>
        <sz val="10.5"/>
        <rFont val="ＭＳ 明朝"/>
        <family val="1"/>
      </rPr>
      <t>他</t>
    </r>
    <r>
      <rPr>
        <sz val="1"/>
        <rFont val="ＭＳ 明朝"/>
        <family val="1"/>
      </rPr>
      <t>　</t>
    </r>
    <r>
      <rPr>
        <sz val="10.5"/>
        <rFont val="ＭＳ 明朝"/>
        <family val="1"/>
      </rPr>
      <t>の
単品ｻｰﾋﾞｽ</t>
    </r>
  </si>
  <si>
    <r>
      <t>介護療養型
医</t>
    </r>
    <r>
      <rPr>
        <sz val="3"/>
        <rFont val="ＭＳ 明朝"/>
        <family val="1"/>
      </rPr>
      <t>　</t>
    </r>
    <r>
      <rPr>
        <sz val="10.5"/>
        <rFont val="ＭＳ 明朝"/>
        <family val="1"/>
      </rPr>
      <t>療</t>
    </r>
    <r>
      <rPr>
        <sz val="3"/>
        <rFont val="ＭＳ 明朝"/>
        <family val="1"/>
      </rPr>
      <t>　</t>
    </r>
    <r>
      <rPr>
        <sz val="10.5"/>
        <rFont val="ＭＳ 明朝"/>
        <family val="1"/>
      </rPr>
      <t>施</t>
    </r>
    <r>
      <rPr>
        <sz val="3"/>
        <rFont val="ＭＳ 明朝"/>
        <family val="1"/>
      </rPr>
      <t>　</t>
    </r>
    <r>
      <rPr>
        <sz val="10.5"/>
        <rFont val="ＭＳ 明朝"/>
        <family val="1"/>
      </rPr>
      <t>設</t>
    </r>
  </si>
  <si>
    <t>(1)加入及び認定状況</t>
  </si>
  <si>
    <t>各年度末現在　単位（人）</t>
  </si>
  <si>
    <t>第1号被保険者数</t>
  </si>
  <si>
    <t>認　　定　　者　　数</t>
  </si>
  <si>
    <t>総数</t>
  </si>
  <si>
    <t>65歳以上</t>
  </si>
  <si>
    <t>75歳以上</t>
  </si>
  <si>
    <t>(再掲)</t>
  </si>
  <si>
    <t>総　数</t>
  </si>
  <si>
    <t>要支援1</t>
  </si>
  <si>
    <t>要支援2</t>
  </si>
  <si>
    <t>要介護1</t>
  </si>
  <si>
    <t>要介護2</t>
  </si>
  <si>
    <t>要介護3</t>
  </si>
  <si>
    <t>要介護4</t>
  </si>
  <si>
    <t>要介護5</t>
  </si>
  <si>
    <t>75歳未満</t>
  </si>
  <si>
    <t>外国人</t>
  </si>
  <si>
    <t>(注）平成18年度から制度改正により認定段階が変更になった。</t>
  </si>
  <si>
    <t>　   従来の要介護1が要支援2と要介護1に分かれ、従来の要支援が要支援1となった。</t>
  </si>
  <si>
    <t>資料　健康福祉局保険高齢部介護保険課</t>
  </si>
  <si>
    <t>(4)加入及び保険料の状況</t>
  </si>
  <si>
    <t>収納率
(%)</t>
  </si>
  <si>
    <t>総 数</t>
  </si>
  <si>
    <t>第　　1　　号</t>
  </si>
  <si>
    <t>保険料</t>
  </si>
  <si>
    <t>強制加入</t>
  </si>
  <si>
    <t>任意加入</t>
  </si>
  <si>
    <t>免除者数</t>
  </si>
  <si>
    <t>(注) 平成16年度は旧津久井郡4町を含まない数値、平成17年度は旧城山町、旧藤野町を含まない数値である。</t>
  </si>
  <si>
    <t>資料　健康福祉局保険高齢部国民年金課</t>
  </si>
  <si>
    <r>
      <t>被　　保　　険　　者　　数　</t>
    </r>
    <r>
      <rPr>
        <sz val="10"/>
        <rFont val="ＭＳ 明朝"/>
        <family val="1"/>
      </rPr>
      <t>(人)</t>
    </r>
  </si>
  <si>
    <t>免除率
(%)</t>
  </si>
  <si>
    <r>
      <t>第</t>
    </r>
    <r>
      <rPr>
        <sz val="6"/>
        <rFont val="ＭＳ 明朝"/>
        <family val="1"/>
      </rPr>
      <t xml:space="preserve"> </t>
    </r>
    <r>
      <rPr>
        <sz val="11"/>
        <rFont val="ＭＳ 明朝"/>
        <family val="1"/>
      </rPr>
      <t>3</t>
    </r>
    <r>
      <rPr>
        <sz val="6"/>
        <rFont val="ＭＳ 明朝"/>
        <family val="1"/>
      </rPr>
      <t xml:space="preserve"> </t>
    </r>
    <r>
      <rPr>
        <sz val="11"/>
        <rFont val="ＭＳ 明朝"/>
        <family val="1"/>
      </rPr>
      <t>号</t>
    </r>
  </si>
  <si>
    <t>(3)老齢福祉年金受給権者状況</t>
  </si>
  <si>
    <t>年 度 別</t>
  </si>
  <si>
    <t>受給権者数</t>
  </si>
  <si>
    <t>受給者数</t>
  </si>
  <si>
    <t>支給年金額</t>
  </si>
  <si>
    <t>（注）（　）内は一部受給者数の再掲</t>
  </si>
  <si>
    <t>(2)基礎年金受給権者状況（新国民年金法適用）</t>
  </si>
  <si>
    <t>寡 婦 年 金</t>
  </si>
  <si>
    <t>法30、30-2、3該当</t>
  </si>
  <si>
    <t>法30-4、附25 *2</t>
  </si>
  <si>
    <t>法37該当</t>
  </si>
  <si>
    <t>年 金 額</t>
  </si>
  <si>
    <t>年 金 額</t>
  </si>
  <si>
    <t>（注）*1 65歳移行者（特別支給の老齢厚生年金から老齢厚生年金・老齢基礎年金へ移行）を含む。</t>
  </si>
  <si>
    <r>
      <t>老齢基礎年金 *</t>
    </r>
    <r>
      <rPr>
        <sz val="10"/>
        <rFont val="ＭＳ 明朝"/>
        <family val="1"/>
      </rPr>
      <t>1</t>
    </r>
  </si>
  <si>
    <t xml:space="preserve"> </t>
  </si>
  <si>
    <t>障　害　</t>
  </si>
  <si>
    <t>基　礎　年　金</t>
  </si>
  <si>
    <r>
      <t>遺</t>
    </r>
    <r>
      <rPr>
        <sz val="3"/>
        <rFont val="ＭＳ 明朝"/>
        <family val="1"/>
      </rPr>
      <t>　</t>
    </r>
    <r>
      <rPr>
        <sz val="11"/>
        <rFont val="ＭＳ 明朝"/>
        <family val="1"/>
      </rPr>
      <t>族</t>
    </r>
    <r>
      <rPr>
        <sz val="3"/>
        <rFont val="ＭＳ 明朝"/>
        <family val="1"/>
      </rPr>
      <t>　</t>
    </r>
    <r>
      <rPr>
        <sz val="11"/>
        <rFont val="ＭＳ 明朝"/>
        <family val="1"/>
      </rPr>
      <t>基</t>
    </r>
    <r>
      <rPr>
        <sz val="3"/>
        <rFont val="ＭＳ 明朝"/>
        <family val="1"/>
      </rPr>
      <t>　</t>
    </r>
    <r>
      <rPr>
        <sz val="11"/>
        <rFont val="ＭＳ 明朝"/>
        <family val="1"/>
      </rPr>
      <t>礎</t>
    </r>
    <r>
      <rPr>
        <sz val="3"/>
        <rFont val="ＭＳ 明朝"/>
        <family val="1"/>
      </rPr>
      <t>　</t>
    </r>
    <r>
      <rPr>
        <sz val="11"/>
        <rFont val="ＭＳ 明朝"/>
        <family val="1"/>
      </rPr>
      <t>年</t>
    </r>
    <r>
      <rPr>
        <sz val="3"/>
        <rFont val="ＭＳ 明朝"/>
        <family val="1"/>
      </rPr>
      <t>　</t>
    </r>
    <r>
      <rPr>
        <sz val="11"/>
        <rFont val="ＭＳ 明朝"/>
        <family val="1"/>
      </rPr>
      <t>金</t>
    </r>
  </si>
  <si>
    <r>
      <t>　　　</t>
    </r>
    <r>
      <rPr>
        <sz val="10"/>
        <rFont val="ＭＳ 明朝"/>
        <family val="1"/>
      </rPr>
      <t>*2 障害福祉年金からの移行分及び新法における20歳前障害者。</t>
    </r>
  </si>
  <si>
    <t>(%)</t>
  </si>
  <si>
    <t>平成16年度</t>
  </si>
  <si>
    <t>[内、現年分]</t>
  </si>
  <si>
    <t>[内、滞納繰越分]</t>
  </si>
  <si>
    <t>16 国民健康保険</t>
  </si>
  <si>
    <t>(2)加入状況及び保険税収納状況</t>
  </si>
  <si>
    <t>年度別</t>
  </si>
  <si>
    <t>加　 入　 状　 況</t>
  </si>
  <si>
    <t>保 険 税 収 納 状 況</t>
  </si>
  <si>
    <t>被保険者数</t>
  </si>
  <si>
    <t>被保険者世帯数</t>
  </si>
  <si>
    <t>調定額</t>
  </si>
  <si>
    <t>収納額</t>
  </si>
  <si>
    <t>収納率</t>
  </si>
  <si>
    <t>総 数</t>
  </si>
  <si>
    <t>加入率(%)</t>
  </si>
  <si>
    <t>(千円)</t>
  </si>
  <si>
    <t>（注）（1）被保険者数及び被保険者世帯数は年度間平均である。また、加入率の算出には各年10月1日現在の人口と世帯数を使用した。</t>
  </si>
  <si>
    <t>　 　　(2)平成16年度は旧津久井郡4町を含まない数値、平成17年度は旧城山町、旧藤野町を含まない数値である。　</t>
  </si>
  <si>
    <t>　 　　(3)平成20年度から長寿医療制度開始により、被保険者数等が減少した。</t>
  </si>
  <si>
    <t>資料　健康福祉局保険高齢部国民健康保険課</t>
  </si>
  <si>
    <t>費用額</t>
  </si>
  <si>
    <t xml:space="preserve">18 </t>
  </si>
  <si>
    <t>16 国民健康保険</t>
  </si>
  <si>
    <t>(1)給付状況</t>
  </si>
  <si>
    <t>単位（千円）</t>
  </si>
  <si>
    <t>療  　　　養  　　　の  　　　給  　　　付  　　　等</t>
  </si>
  <si>
    <t>療  　　　養 　 　費  　　等</t>
  </si>
  <si>
    <t>高額療養費</t>
  </si>
  <si>
    <t>そ   　の   　他  　 の 　  給  　 付</t>
  </si>
  <si>
    <t>件 数</t>
  </si>
  <si>
    <t>日 数</t>
  </si>
  <si>
    <t>保険者
負担分</t>
  </si>
  <si>
    <t>一　部
負担金</t>
  </si>
  <si>
    <t>他　法
負担分</t>
  </si>
  <si>
    <t>支給額</t>
  </si>
  <si>
    <t>出産育児一時金</t>
  </si>
  <si>
    <t>葬 祭 費</t>
  </si>
  <si>
    <t>精神･結核医療付加金</t>
  </si>
  <si>
    <t>件 数</t>
  </si>
  <si>
    <t>給付額</t>
  </si>
  <si>
    <t>件 数</t>
  </si>
  <si>
    <t>平成16年度</t>
  </si>
  <si>
    <t xml:space="preserve">17 </t>
  </si>
  <si>
    <t xml:space="preserve">19 </t>
  </si>
  <si>
    <t xml:space="preserve">20 </t>
  </si>
  <si>
    <t>(注)　平成16年度は旧津久井郡4町を含まない数値、平成17年度は旧城山町、旧藤野町を含まない数値である。</t>
  </si>
  <si>
    <t>15 民生委員数及び相談・支援件数</t>
  </si>
  <si>
    <t>(2)相談・支援件数</t>
  </si>
  <si>
    <t>区　　　　  分</t>
  </si>
  <si>
    <t>平成20年度</t>
  </si>
  <si>
    <t>民生委員</t>
  </si>
  <si>
    <t>主任児童委員</t>
  </si>
  <si>
    <t>内容別相談・支援件数</t>
  </si>
  <si>
    <t>総数</t>
  </si>
  <si>
    <t>在宅福祉</t>
  </si>
  <si>
    <t>介護保険</t>
  </si>
  <si>
    <t>健康･保健医療</t>
  </si>
  <si>
    <t>子育て・母子保健</t>
  </si>
  <si>
    <t>子供の地域生活</t>
  </si>
  <si>
    <t>子供の教育・学校生活</t>
  </si>
  <si>
    <t>生活費</t>
  </si>
  <si>
    <t>年金・保険</t>
  </si>
  <si>
    <t>仕事</t>
  </si>
  <si>
    <t>家族関係</t>
  </si>
  <si>
    <t>住居</t>
  </si>
  <si>
    <t>生活環境</t>
  </si>
  <si>
    <t>日常的な支援</t>
  </si>
  <si>
    <t>その他</t>
  </si>
  <si>
    <t>分野別相談・支援件数</t>
  </si>
  <si>
    <t>高齢者に関すること</t>
  </si>
  <si>
    <t>障害者に関すること</t>
  </si>
  <si>
    <t>子供に関すること</t>
  </si>
  <si>
    <t>その他</t>
  </si>
  <si>
    <t>資料　健康福祉局福祉部地域福祉課</t>
  </si>
  <si>
    <t>各年4月1日現在</t>
  </si>
  <si>
    <t>平成17年</t>
  </si>
  <si>
    <t>定数</t>
  </si>
  <si>
    <t>男</t>
  </si>
  <si>
    <t>女</t>
  </si>
  <si>
    <t>(再掲)主任児童委員</t>
  </si>
  <si>
    <t>(1)民生委員数</t>
  </si>
  <si>
    <t>13 青少年相談センター相談受理件数</t>
  </si>
  <si>
    <t>男</t>
  </si>
  <si>
    <t>女</t>
  </si>
  <si>
    <t>指導相談区分</t>
  </si>
  <si>
    <t>飲酒</t>
  </si>
  <si>
    <t>怠学</t>
  </si>
  <si>
    <t>喫煙</t>
  </si>
  <si>
    <t>不良交友</t>
  </si>
  <si>
    <t>遊戯場出入</t>
  </si>
  <si>
    <t>薬物乱用</t>
  </si>
  <si>
    <t>自転車二人乗り</t>
  </si>
  <si>
    <t>その他</t>
  </si>
  <si>
    <t>資料　教育局学校教育部青少年相談センター</t>
  </si>
  <si>
    <t>(3)街頭指導相談</t>
  </si>
  <si>
    <r>
      <t xml:space="preserve">年  </t>
    </r>
    <r>
      <rPr>
        <sz val="6"/>
        <rFont val="ＭＳ 明朝"/>
        <family val="1"/>
      </rPr>
      <t xml:space="preserve"> </t>
    </r>
    <r>
      <rPr>
        <sz val="11"/>
        <rFont val="ＭＳ 明朝"/>
        <family val="1"/>
      </rPr>
      <t xml:space="preserve">度  </t>
    </r>
    <r>
      <rPr>
        <sz val="6"/>
        <rFont val="ＭＳ 明朝"/>
        <family val="1"/>
      </rPr>
      <t xml:space="preserve"> </t>
    </r>
    <r>
      <rPr>
        <sz val="11"/>
        <rFont val="ＭＳ 明朝"/>
        <family val="1"/>
      </rPr>
      <t>別</t>
    </r>
  </si>
  <si>
    <t xml:space="preserve"> </t>
  </si>
  <si>
    <t>(2)青少年相談</t>
  </si>
  <si>
    <t>来所・電話受付(新規)</t>
  </si>
  <si>
    <t>小学校出張受付(延べ)</t>
  </si>
  <si>
    <t>中学校出張受付(延べ)</t>
  </si>
  <si>
    <t>相談区分</t>
  </si>
  <si>
    <t>計</t>
  </si>
  <si>
    <t>(注) 平成20年度より教育相談に統合。</t>
  </si>
  <si>
    <t>資料　教育局学校教育部青少年相談センター</t>
  </si>
  <si>
    <t>年 度 別</t>
  </si>
  <si>
    <t>(1)教育相談</t>
  </si>
  <si>
    <t>年 度 別</t>
  </si>
  <si>
    <t>※来所・電話受付(新規)</t>
  </si>
  <si>
    <t>小学校出張受付(延べ)</t>
  </si>
  <si>
    <t>犯罪・触法行為</t>
  </si>
  <si>
    <t>ぐ犯・不良行為</t>
  </si>
  <si>
    <t>身上問題</t>
  </si>
  <si>
    <t>知能・学業</t>
  </si>
  <si>
    <t>身体・神経</t>
  </si>
  <si>
    <t>予防的対応</t>
  </si>
  <si>
    <t>(注) （1）※平成20年度より延べ件数に変更。</t>
  </si>
  <si>
    <t>　　 （2）平成20年度より青少年相談を統合したため、「犯罪・触法行為」「ぐ犯・不良行為」「身上問題」が追加された。</t>
  </si>
  <si>
    <t>年 度 別</t>
  </si>
  <si>
    <t>12 保育所</t>
  </si>
  <si>
    <t>(2)保育体制</t>
  </si>
  <si>
    <t>年　別</t>
  </si>
  <si>
    <t>延長保育実施保育所数</t>
  </si>
  <si>
    <t>休日保育
実　　施
保育所数</t>
  </si>
  <si>
    <t>早朝保育
実　　施
保育所数</t>
  </si>
  <si>
    <t>1時間
延 長</t>
  </si>
  <si>
    <t>2時間
延 長</t>
  </si>
  <si>
    <t>2時間半
延  長</t>
  </si>
  <si>
    <t>　平成17年</t>
  </si>
  <si>
    <t xml:space="preserve">      18</t>
  </si>
  <si>
    <t>　　　21</t>
  </si>
  <si>
    <t>（注）平成17年は旧津久井郡４町を含まない数値、平成18年は旧城山町、旧藤野町を含まない数値である。</t>
  </si>
  <si>
    <t>資料　健康福祉局こども育成部保育課</t>
  </si>
  <si>
    <r>
      <t>一時的保育</t>
    </r>
    <r>
      <rPr>
        <sz val="11"/>
        <rFont val="ＭＳ 明朝"/>
        <family val="1"/>
      </rPr>
      <t xml:space="preserve">
実　　施
保育所数</t>
    </r>
  </si>
  <si>
    <t>3時間
延 長</t>
  </si>
  <si>
    <t xml:space="preserve">      19</t>
  </si>
  <si>
    <t>　　　20</t>
  </si>
  <si>
    <t>各年4月1日現在</t>
  </si>
  <si>
    <t>入　所　児　童　数</t>
  </si>
  <si>
    <t>職　員　数</t>
  </si>
  <si>
    <t>公･私</t>
  </si>
  <si>
    <t>年 別</t>
  </si>
  <si>
    <t>定 員</t>
  </si>
  <si>
    <t>3歳未満</t>
  </si>
  <si>
    <t>3歳</t>
  </si>
  <si>
    <t>4歳</t>
  </si>
  <si>
    <t>5歳</t>
  </si>
  <si>
    <t>保育士</t>
  </si>
  <si>
    <t>(人)</t>
  </si>
  <si>
    <t>計</t>
  </si>
  <si>
    <t xml:space="preserve">平成17年  </t>
  </si>
  <si>
    <t>公立</t>
  </si>
  <si>
    <t>私立</t>
  </si>
  <si>
    <t>（注）(1)管外委託児を除き、管外受託児を含む。</t>
  </si>
  <si>
    <t>(1)保育所数及び入所児童数</t>
  </si>
  <si>
    <r>
      <t>保育所数</t>
    </r>
    <r>
      <rPr>
        <sz val="10"/>
        <rFont val="ＭＳ 明朝"/>
        <family val="1"/>
      </rPr>
      <t xml:space="preserve">
(園)</t>
    </r>
  </si>
  <si>
    <r>
      <t>（注）</t>
    </r>
    <r>
      <rPr>
        <sz val="9"/>
        <rFont val="ＭＳ 明朝"/>
        <family val="1"/>
      </rPr>
      <t>(2)平成17年は旧津久井郡４町を含まない数値、平成18年は旧城山町、旧藤野町を含まない数値である。</t>
    </r>
  </si>
  <si>
    <t>(3)生活保護費</t>
  </si>
  <si>
    <t>単位（千円）</t>
  </si>
  <si>
    <t>総  額</t>
  </si>
  <si>
    <t>生活扶助</t>
  </si>
  <si>
    <t>住宅扶助</t>
  </si>
  <si>
    <t>教育扶助</t>
  </si>
  <si>
    <t>介護扶助</t>
  </si>
  <si>
    <t>医療扶助</t>
  </si>
  <si>
    <t>出産扶助</t>
  </si>
  <si>
    <t>生業扶助</t>
  </si>
  <si>
    <t>葬祭扶助</t>
  </si>
  <si>
    <t>施設事務費</t>
  </si>
  <si>
    <t>１人あたりの
保護費（月額）</t>
  </si>
  <si>
    <t>-</t>
  </si>
  <si>
    <t>資料　健康福祉局福祉部生活支援課</t>
  </si>
  <si>
    <t>7 生活保護</t>
  </si>
  <si>
    <t>-</t>
  </si>
  <si>
    <t>(注) 平成16年度は、旧津久井郡４町を含まない数値、平成17年度は旧城山町、旧藤野町を含まない数値である。</t>
  </si>
  <si>
    <t>(2)世帯類型別被保護世帯数</t>
  </si>
  <si>
    <t>各年度末現在</t>
  </si>
  <si>
    <t>年度別</t>
  </si>
  <si>
    <t>総　数</t>
  </si>
  <si>
    <t>単　　　　身　　　　者　　　　世　　　　帯</t>
  </si>
  <si>
    <t>2　　　人　　　以　　　上　　　の　　　世　　　帯</t>
  </si>
  <si>
    <t>高齢者世帯</t>
  </si>
  <si>
    <t>障害者世帯</t>
  </si>
  <si>
    <t>傷病者世帯</t>
  </si>
  <si>
    <t>その他の世帯</t>
  </si>
  <si>
    <r>
      <t>(再掲)</t>
    </r>
    <r>
      <rPr>
        <sz val="10"/>
        <rFont val="ＭＳ 明朝"/>
        <family val="1"/>
      </rPr>
      <t xml:space="preserve">医療扶助
</t>
    </r>
    <r>
      <rPr>
        <sz val="9"/>
        <rFont val="ＭＳ 明朝"/>
        <family val="1"/>
      </rPr>
      <t xml:space="preserve">  　　</t>
    </r>
    <r>
      <rPr>
        <sz val="10"/>
        <rFont val="ＭＳ 明朝"/>
        <family val="1"/>
      </rPr>
      <t>単給世帯</t>
    </r>
  </si>
  <si>
    <t>高齢者世帯</t>
  </si>
  <si>
    <t>母子世帯</t>
  </si>
  <si>
    <t>平成16年度</t>
  </si>
  <si>
    <t xml:space="preserve"> (注)（1）平成16年度は、旧津久井郡４町を含まない数値、平成17年度は旧城山町、旧藤野町を含まない数値である。</t>
  </si>
  <si>
    <t xml:space="preserve">  　 （2）「高齢者世帯」について、平成16年度までは男65歳・女60歳以上の者で構成する世帯であったが、17年度からは男女とも65歳以上に変更となった。</t>
  </si>
  <si>
    <t>各年度末現在</t>
  </si>
  <si>
    <t>(1)被保護世帯数及び扶助別人員</t>
  </si>
  <si>
    <t>年度別</t>
  </si>
  <si>
    <t>被 保 護
実世帯数</t>
  </si>
  <si>
    <t>被保護
実人員</t>
  </si>
  <si>
    <t>保護率
(‰)</t>
  </si>
  <si>
    <t xml:space="preserve">    扶   　　　助   　　　別   　　　人   　　　員</t>
  </si>
  <si>
    <t>生活扶助</t>
  </si>
  <si>
    <t>住宅扶助</t>
  </si>
  <si>
    <t>教育扶助</t>
  </si>
  <si>
    <t>介護扶助</t>
  </si>
  <si>
    <t>医療扶助</t>
  </si>
  <si>
    <t>出産扶助</t>
  </si>
  <si>
    <t>生業扶助</t>
  </si>
  <si>
    <t>葬祭扶助</t>
  </si>
  <si>
    <t>(注) 平成16年度は、旧津久井郡４町を含まない数値、平成17年度は旧城山町、旧藤野町を含まない数値である。</t>
  </si>
  <si>
    <t>９月末日現在</t>
  </si>
  <si>
    <t>平成20年度</t>
  </si>
  <si>
    <t>18 後期高齢者医療</t>
  </si>
  <si>
    <t>年　 度　 別</t>
  </si>
  <si>
    <t>被保険者数</t>
  </si>
  <si>
    <r>
      <t>神奈川県後期高齢者医療
広域連合負担金決算額</t>
    </r>
    <r>
      <rPr>
        <sz val="10"/>
        <rFont val="ＭＳ 明朝"/>
        <family val="1"/>
      </rPr>
      <t>（千円）</t>
    </r>
  </si>
  <si>
    <t>（人）</t>
  </si>
  <si>
    <t>資料　健康福祉局福祉部地域医療課</t>
  </si>
  <si>
    <t>（注）平成20年度から後期高齢者医療制度に変更</t>
  </si>
  <si>
    <t>17 老人医療</t>
  </si>
  <si>
    <t>老人保健医療受給者数</t>
  </si>
  <si>
    <t>老 人 保 健 医 療 費 支 給 状 況</t>
  </si>
  <si>
    <t>年　 度　 別</t>
  </si>
  <si>
    <t>（年間平均）</t>
  </si>
  <si>
    <t>件　　　数</t>
  </si>
  <si>
    <t>金　　　額</t>
  </si>
  <si>
    <t>（人）</t>
  </si>
  <si>
    <t xml:space="preserve">（件） </t>
  </si>
  <si>
    <t>（千円）</t>
  </si>
  <si>
    <t>14 相模原児童相談所取扱状況</t>
  </si>
  <si>
    <t>単位（件）</t>
  </si>
  <si>
    <t>相 談 種 別</t>
  </si>
  <si>
    <t>養護</t>
  </si>
  <si>
    <t>保健</t>
  </si>
  <si>
    <t>肢体不自由</t>
  </si>
  <si>
    <t>視聴覚障害</t>
  </si>
  <si>
    <t>言語発達障害</t>
  </si>
  <si>
    <t>重症心身障害</t>
  </si>
  <si>
    <t>知的障害</t>
  </si>
  <si>
    <t>自閉症</t>
  </si>
  <si>
    <t>ぐ犯</t>
  </si>
  <si>
    <t>触法行為等</t>
  </si>
  <si>
    <t>性格行動</t>
  </si>
  <si>
    <t>不登校</t>
  </si>
  <si>
    <t>適性</t>
  </si>
  <si>
    <t>(注)(1)平成17年度より電話相談専門部署が別に設置されたため電話相談件数は計上されない。</t>
  </si>
  <si>
    <t>資料　相模原児童相談所</t>
  </si>
  <si>
    <r>
      <t xml:space="preserve">男  </t>
    </r>
    <r>
      <rPr>
        <sz val="6"/>
        <rFont val="ＭＳ 明朝"/>
        <family val="1"/>
      </rPr>
      <t xml:space="preserve"> </t>
    </r>
    <r>
      <rPr>
        <sz val="11"/>
        <rFont val="ＭＳ 明朝"/>
        <family val="1"/>
      </rPr>
      <t xml:space="preserve">女  </t>
    </r>
    <r>
      <rPr>
        <sz val="6"/>
        <rFont val="ＭＳ 明朝"/>
        <family val="1"/>
      </rPr>
      <t xml:space="preserve"> </t>
    </r>
    <r>
      <rPr>
        <sz val="11"/>
        <rFont val="ＭＳ 明朝"/>
        <family val="1"/>
      </rPr>
      <t>別</t>
    </r>
  </si>
  <si>
    <t>しつけ</t>
  </si>
  <si>
    <r>
      <t>(注)</t>
    </r>
    <r>
      <rPr>
        <sz val="11"/>
        <rFont val="ＭＳ 明朝"/>
        <family val="1"/>
      </rPr>
      <t>(2)平成16年度</t>
    </r>
    <r>
      <rPr>
        <sz val="11"/>
        <rFont val="ＭＳ 明朝"/>
        <family val="1"/>
      </rPr>
      <t>は旧津久井郡４町を除く数値である。</t>
    </r>
  </si>
  <si>
    <t>国</t>
  </si>
  <si>
    <t>県</t>
  </si>
  <si>
    <t>市</t>
  </si>
  <si>
    <t>児童手当</t>
  </si>
  <si>
    <t>11 各種手当支給状況</t>
  </si>
  <si>
    <t>各年度末現在 単位（千円）</t>
  </si>
  <si>
    <t>年度別</t>
  </si>
  <si>
    <t>児　　　　　童　　　　　手　　　　　当</t>
  </si>
  <si>
    <t>児童扶養
手　　当</t>
  </si>
  <si>
    <t>特別児童
扶養手当</t>
  </si>
  <si>
    <t>特別障害者手当</t>
  </si>
  <si>
    <t>障害児福祉手当</t>
  </si>
  <si>
    <t>経過的福祉手当</t>
  </si>
  <si>
    <t>在 宅 重 度
障害者等手当</t>
  </si>
  <si>
    <r>
      <t xml:space="preserve">重度障害者等
福  </t>
    </r>
    <r>
      <rPr>
        <sz val="3"/>
        <rFont val="ＭＳ 明朝"/>
        <family val="1"/>
      </rPr>
      <t xml:space="preserve"> </t>
    </r>
    <r>
      <rPr>
        <sz val="10"/>
        <rFont val="ＭＳ 明朝"/>
        <family val="1"/>
      </rPr>
      <t xml:space="preserve">祉  </t>
    </r>
    <r>
      <rPr>
        <sz val="3"/>
        <rFont val="ＭＳ 明朝"/>
        <family val="1"/>
      </rPr>
      <t xml:space="preserve"> </t>
    </r>
    <r>
      <rPr>
        <sz val="10"/>
        <rFont val="ＭＳ 明朝"/>
        <family val="1"/>
      </rPr>
      <t xml:space="preserve">手  </t>
    </r>
    <r>
      <rPr>
        <sz val="3"/>
        <rFont val="ＭＳ 明朝"/>
        <family val="1"/>
      </rPr>
      <t xml:space="preserve"> </t>
    </r>
    <r>
      <rPr>
        <sz val="10"/>
        <rFont val="ＭＳ 明朝"/>
        <family val="1"/>
      </rPr>
      <t>当</t>
    </r>
  </si>
  <si>
    <t>母子･父子家庭等
福  祉  手  当</t>
  </si>
  <si>
    <t>総　  数</t>
  </si>
  <si>
    <t>特例給付</t>
  </si>
  <si>
    <t>小学校修了前特例給付</t>
  </si>
  <si>
    <t>受給者数</t>
  </si>
  <si>
    <t>金　額</t>
  </si>
  <si>
    <t>対象児童数</t>
  </si>
  <si>
    <t>20</t>
  </si>
  <si>
    <t>（注）(1)受給者は年度末現在の数値である。</t>
  </si>
  <si>
    <t>　　　(2)「児童扶養手当」と「特別児童扶養手当」は支給停止者を含む。</t>
  </si>
  <si>
    <t>　　　(3)「小学校修了前特例給付」は平成18年度から、平成16年度、平成17年度は「小学校第３学年修了前特例給付」である。</t>
  </si>
  <si>
    <t>　　　(4)ひとつの世帯に「児童手当」及び「特例給付」と「小学校修了前特例給付」の両区分に該当する児童がいる場合、どちらの区分にも重複して加算した。</t>
  </si>
  <si>
    <t>　　　(5)平成16年度は旧津久井郡４町を含まない数値、平成17年度は旧城山町、旧藤野町を含まない数値である。</t>
  </si>
  <si>
    <t>　　　(6)児童手当の金額は、平成17年度以前は旧津久井郡４町を含まない数値、平成18年度は旧城山町、旧藤野町を含まない数値である。</t>
  </si>
  <si>
    <t>　　　(7)平成19年10月より「重度心身障害者等福祉手当」の名称が「重度障害者等福祉手当」に変更。</t>
  </si>
  <si>
    <t>　　　(8)平成19年10月より「重度障害者等福祉手当」の対象者に精神障害者保健福祉手帳所持者が追加。</t>
  </si>
  <si>
    <t>資料　健康福祉局こども育成部こども青少年課･福祉部障害福祉課</t>
  </si>
  <si>
    <t>10 けやき体育館利用状況</t>
  </si>
  <si>
    <t>体      育      室</t>
  </si>
  <si>
    <t>機  能  訓  練  室</t>
  </si>
  <si>
    <t>教      養      室</t>
  </si>
  <si>
    <t>和         室</t>
  </si>
  <si>
    <t>教         室</t>
  </si>
  <si>
    <t>利用件数</t>
  </si>
  <si>
    <t>利用回数</t>
  </si>
  <si>
    <t>利用者数</t>
  </si>
  <si>
    <t>資料　相模原市立けやき体育館</t>
  </si>
  <si>
    <r>
      <t>年</t>
    </r>
    <r>
      <rPr>
        <sz val="11"/>
        <rFont val="ＭＳ 明朝"/>
        <family val="1"/>
      </rPr>
      <t>度</t>
    </r>
    <r>
      <rPr>
        <sz val="11"/>
        <rFont val="ＭＳ 明朝"/>
        <family val="1"/>
      </rPr>
      <t>別</t>
    </r>
  </si>
  <si>
    <t>9 知的障害者数</t>
  </si>
  <si>
    <t>各年度末現在</t>
  </si>
  <si>
    <t>最重度</t>
  </si>
  <si>
    <t>重  度</t>
  </si>
  <si>
    <t>中  度</t>
  </si>
  <si>
    <t>軽  度</t>
  </si>
  <si>
    <t>18歳
未満</t>
  </si>
  <si>
    <t>18歳
以上</t>
  </si>
  <si>
    <t>平成16年度</t>
  </si>
  <si>
    <t xml:space="preserve">     </t>
  </si>
  <si>
    <t>（注）平成16年度は旧津久井郡4町を含まない数値、平成17年度は旧城山町、旧藤野町を含まない数字である。</t>
  </si>
  <si>
    <t>資料　健康福祉局福祉部障害福祉課</t>
  </si>
  <si>
    <t>8 身体障害者手帳所持者数</t>
  </si>
  <si>
    <t>年度別</t>
  </si>
  <si>
    <t>視 　　覚</t>
  </si>
  <si>
    <t>聴 　　覚</t>
  </si>
  <si>
    <t>音 声 言 語</t>
  </si>
  <si>
    <t>内 　　部</t>
  </si>
  <si>
    <t>18歳未満</t>
  </si>
  <si>
    <t>18歳以上</t>
  </si>
  <si>
    <t>6 社会福祉施設等</t>
  </si>
  <si>
    <t>平成20年度末現在</t>
  </si>
  <si>
    <t>施設の種類</t>
  </si>
  <si>
    <t>市内施設数</t>
  </si>
  <si>
    <t>施 設 定 員</t>
  </si>
  <si>
    <t>本市からの入所</t>
  </si>
  <si>
    <t>年  度  間</t>
  </si>
  <si>
    <t>公立</t>
  </si>
  <si>
    <t>私立</t>
  </si>
  <si>
    <t>または措置人員等</t>
  </si>
  <si>
    <t>延利用人員</t>
  </si>
  <si>
    <t>老人福祉施設等</t>
  </si>
  <si>
    <t>養護老人ホーム</t>
  </si>
  <si>
    <t>老人福祉センター(渓松園・若竹園)</t>
  </si>
  <si>
    <t>老人福祉センター(あじさい会館)</t>
  </si>
  <si>
    <t>津久井老人福祉センター</t>
  </si>
  <si>
    <t>相模湖老人福祉センター</t>
  </si>
  <si>
    <t>地域包括支援センター</t>
  </si>
  <si>
    <t>在宅介護支援センター</t>
  </si>
  <si>
    <t>通所介護(ﾃﾞｲｻｰﾋﾞｽｾﾝﾀｰ)</t>
  </si>
  <si>
    <t>認知症対応型通所介護</t>
  </si>
  <si>
    <t>小規模多機能型居宅介護</t>
  </si>
  <si>
    <t>認知症対応型共同生活介護</t>
  </si>
  <si>
    <r>
      <t xml:space="preserve">介護老人福祉施設
</t>
    </r>
    <r>
      <rPr>
        <sz val="10"/>
        <rFont val="ＭＳ 明朝"/>
        <family val="1"/>
      </rPr>
      <t>(特別養護老人ﾎｰﾑ)</t>
    </r>
  </si>
  <si>
    <t>介護老人保健施設</t>
  </si>
  <si>
    <t>介護療養型医療施設</t>
  </si>
  <si>
    <t>障害福祉サービス</t>
  </si>
  <si>
    <t>療養介護</t>
  </si>
  <si>
    <t>生活介護</t>
  </si>
  <si>
    <t>児童デイサービス</t>
  </si>
  <si>
    <t>短期入所</t>
  </si>
  <si>
    <t>施設入所支援</t>
  </si>
  <si>
    <t>自立（生活）訓練</t>
  </si>
  <si>
    <t>自立（機能）訓練</t>
  </si>
  <si>
    <t>就労移行支援</t>
  </si>
  <si>
    <t>就労継続支援Ａ型</t>
  </si>
  <si>
    <t>就労継続支援Ｂ型</t>
  </si>
  <si>
    <t>共同生活援助(単)</t>
  </si>
  <si>
    <t>共同生活介護(単)</t>
  </si>
  <si>
    <t>共同生活援助・共同生活介護(重複)</t>
  </si>
  <si>
    <t>地域活動支援センター</t>
  </si>
  <si>
    <t>地域活動支援センター（Ⅰ型）</t>
  </si>
  <si>
    <t>地域活動支援センター（Ⅲ型）</t>
  </si>
  <si>
    <t>身体障害者更生援護施設</t>
  </si>
  <si>
    <t>身体障害者通所授産施設</t>
  </si>
  <si>
    <t>知的障害者援護施設</t>
  </si>
  <si>
    <t>知的障害者入所更生施設</t>
  </si>
  <si>
    <t>知的障害者通所更生施設</t>
  </si>
  <si>
    <t>知的障害者通所授産施設</t>
  </si>
  <si>
    <t>精神障害者社会復帰施設</t>
  </si>
  <si>
    <t>精神障害者小規模通所授産施設</t>
  </si>
  <si>
    <t>障害者地域作業所</t>
  </si>
  <si>
    <t>身体・知的障害者地域作業所</t>
  </si>
  <si>
    <t>精神障害者地域作業所</t>
  </si>
  <si>
    <t>障害者地域活動センター</t>
  </si>
  <si>
    <t>身体・知的障害者地域活動センター</t>
  </si>
  <si>
    <t>児童福祉施設</t>
  </si>
  <si>
    <t>助産施設</t>
  </si>
  <si>
    <t>保育所</t>
  </si>
  <si>
    <t>児童館</t>
  </si>
  <si>
    <t>児童遊園</t>
  </si>
  <si>
    <t>その他の社会福祉施設</t>
  </si>
  <si>
    <t>老人憩いの家</t>
  </si>
  <si>
    <t>新磯ふれあいセンター</t>
  </si>
  <si>
    <t>津久井地域福祉センター</t>
  </si>
  <si>
    <t>さがみ湖リフレッシュセンター</t>
  </si>
  <si>
    <t>（注）(1)養護老人ホーム、保育所は平成20年4月1日現在の数である。</t>
  </si>
  <si>
    <t xml:space="preserve">      (2)共同生活援助（単）とはグループホームのみの指定数、共同生活介護（単）とはケアホームのみの指定
　　　　数、共同生活援助・共同生活介護（重複）とはグループホーム及びケアホームの重複指定数である。</t>
  </si>
  <si>
    <t xml:space="preserve">      (3)「助産施設」の市内施設数は、同様の業務を行う（独）相模原病院を含んだ数であり、施設定員は、津
　　　　久井赤十字病院の休止（2床）を含んだ数である。</t>
  </si>
  <si>
    <t>　　　(4)保育所入所人員は管外委託児を含み、管外受託児を除く。</t>
  </si>
  <si>
    <t>資料　健康福祉局福祉部障害福祉課・津久井福祉課・相模湖福祉課・
　　　保険高齢部高齢者福祉課・介護予防推進課・介護保険課・
　　　こども育成部こども青少年課・こども施設課・保育課・神奈川県相模原児童相談所</t>
  </si>
  <si>
    <t xml:space="preserve">                                           </t>
  </si>
  <si>
    <t>ケアハウス</t>
  </si>
  <si>
    <t>児童養護施設</t>
  </si>
  <si>
    <t>知的障害児通園施設</t>
  </si>
  <si>
    <t>肢体不自由児通園施設</t>
  </si>
  <si>
    <t>重症心身障害児施設</t>
  </si>
  <si>
    <t>こどもセンター</t>
  </si>
  <si>
    <t>5 シルバー人材センター受託状況</t>
  </si>
  <si>
    <t>会員数</t>
  </si>
  <si>
    <t>受託件数</t>
  </si>
  <si>
    <t>就業実人員</t>
  </si>
  <si>
    <t>就業延人員</t>
  </si>
  <si>
    <t>契約金額</t>
  </si>
  <si>
    <t>配分金額</t>
  </si>
  <si>
    <t>公共事業</t>
  </si>
  <si>
    <t>民間事業</t>
  </si>
  <si>
    <t>資料　相模原市シルバー人材センター</t>
  </si>
  <si>
    <t>区　分</t>
  </si>
  <si>
    <t>（件）</t>
  </si>
  <si>
    <t>(千円)</t>
  </si>
  <si>
    <t>単位(人)</t>
  </si>
  <si>
    <t>死亡災害(再掲）</t>
  </si>
  <si>
    <t>4 労働災害発生状況</t>
  </si>
  <si>
    <t>本表に掲載した数値は、労働者死傷病報告による相模原労働基準監督署管内の休業4日以上の死傷者数を表したものである。</t>
  </si>
  <si>
    <t>業　 種　 別</t>
  </si>
  <si>
    <t>平成16年</t>
  </si>
  <si>
    <t>総数</t>
  </si>
  <si>
    <t>建設業</t>
  </si>
  <si>
    <t>製造業</t>
  </si>
  <si>
    <t>食料品製造業</t>
  </si>
  <si>
    <t>木材・木製品製造業</t>
  </si>
  <si>
    <t>化学工業</t>
  </si>
  <si>
    <t>窯業・土石製品製造業</t>
  </si>
  <si>
    <t>金属製品製造業</t>
  </si>
  <si>
    <t>一般機械器具製造業</t>
  </si>
  <si>
    <t>電気機械器具製造業</t>
  </si>
  <si>
    <t>輸送用機械等製造業</t>
  </si>
  <si>
    <t>上記以外の製造業</t>
  </si>
  <si>
    <t>運輸業</t>
  </si>
  <si>
    <t>その他の事業</t>
  </si>
  <si>
    <t>資料　相模原労働基準監督署</t>
  </si>
  <si>
    <t>3 法規別･産業別労働組合組織状況　　</t>
  </si>
  <si>
    <t>平成21年6月末現在</t>
  </si>
  <si>
    <t>法  規  別 
産  業  別</t>
  </si>
  <si>
    <t>組合数</t>
  </si>
  <si>
    <t>組 合 員 数</t>
  </si>
  <si>
    <t>法規別</t>
  </si>
  <si>
    <t>労働組合法</t>
  </si>
  <si>
    <t>国家公務員法</t>
  </si>
  <si>
    <t>地方公務員法</t>
  </si>
  <si>
    <t>産業別</t>
  </si>
  <si>
    <t>農業，林業</t>
  </si>
  <si>
    <t>漁業</t>
  </si>
  <si>
    <t>鉱業，採石業，砂利採取業</t>
  </si>
  <si>
    <t>建設業</t>
  </si>
  <si>
    <t>製造業</t>
  </si>
  <si>
    <t>電気･ガス･熱供給･水道業</t>
  </si>
  <si>
    <t>情報通信業</t>
  </si>
  <si>
    <t>運輸業，郵便業</t>
  </si>
  <si>
    <t>卸売業，小売業</t>
  </si>
  <si>
    <t>J</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</si>
  <si>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</si>
  <si>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</si>
  <si>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</si>
  <si>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</si>
  <si>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</si>
  <si>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</si>
  <si>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</si>
  <si>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</si>
  <si>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t>
  </si>
  <si>
    <t>公務</t>
  </si>
  <si>
    <t>分類不能の産業</t>
  </si>
  <si>
    <t>（注）*1特定独立行政法人等の労働関係に関する法律</t>
  </si>
  <si>
    <t xml:space="preserve">      *2地方公営企業等の労働関係に関する法律</t>
  </si>
  <si>
    <t>資料　神奈川県県央地域県政総合センター</t>
  </si>
  <si>
    <r>
      <t>特労法</t>
    </r>
    <r>
      <rPr>
        <sz val="11"/>
        <color indexed="9"/>
        <rFont val="ＭＳ 明朝"/>
        <family val="1"/>
      </rPr>
      <t>法</t>
    </r>
  </si>
  <si>
    <r>
      <t>地公労法</t>
    </r>
    <r>
      <rPr>
        <sz val="11"/>
        <color indexed="9"/>
        <rFont val="ＭＳ 明朝"/>
        <family val="1"/>
      </rPr>
      <t>法</t>
    </r>
  </si>
  <si>
    <t>A</t>
  </si>
  <si>
    <t>B</t>
  </si>
  <si>
    <t>C</t>
  </si>
  <si>
    <t>D</t>
  </si>
  <si>
    <t>E</t>
  </si>
  <si>
    <t>F</t>
  </si>
  <si>
    <t>G</t>
  </si>
  <si>
    <t>H</t>
  </si>
  <si>
    <t>I</t>
  </si>
  <si>
    <t>K</t>
  </si>
  <si>
    <t>L</t>
  </si>
  <si>
    <t>M</t>
  </si>
  <si>
    <t>N</t>
  </si>
  <si>
    <t>O</t>
  </si>
  <si>
    <t>P</t>
  </si>
  <si>
    <t>Q</t>
  </si>
  <si>
    <t>R</t>
  </si>
  <si>
    <t>S</t>
  </si>
  <si>
    <t>T</t>
  </si>
  <si>
    <t>2 一般雇用保険給付状況</t>
  </si>
  <si>
    <t>離 職 票
交付枚数</t>
  </si>
  <si>
    <t>受給資格</t>
  </si>
  <si>
    <t>初　　回</t>
  </si>
  <si>
    <t>受 給 者</t>
  </si>
  <si>
    <t>雇 用 保 険</t>
  </si>
  <si>
    <t>決定件数</t>
  </si>
  <si>
    <t>受給者数</t>
  </si>
  <si>
    <t>＃45歳以上</t>
  </si>
  <si>
    <t>（注）適用事業所数と被保険者数及び受給者実人員は月平均、他は年度合計。</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</si>
</sst>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
    <numFmt numFmtId="178" formatCode="#,##0\ \ "/>
    <numFmt numFmtId="179" formatCode="#,##0\ "/>
    <numFmt numFmtId="180" formatCode="_ #,##0_ ;_ \-#,##0_ ;_ * &quot;-&quot;_ ;_ @_ "/>
    <numFmt numFmtId="181" formatCode="0.00_ "/>
    <numFmt numFmtId="182" formatCode="#,##0_);[Red]\(#,##0\)"/>
    <numFmt numFmtId="183" formatCode="#,##0.00_);[Red]\(#,##0.00\)"/>
    <numFmt numFmtId="184" formatCode="#,##0_ "/>
    <numFmt numFmtId="185" formatCode="0_);[Red]\(0\)"/>
    <numFmt numFmtId="186" formatCode="0_ "/>
    <numFmt numFmtId="187" formatCode="#,##0.0"/>
    <numFmt numFmtId="188" formatCode="#,##0&quot;円&quot;_ "/>
    <numFmt numFmtId="189" formatCode="#,##0&quot;人&quot;_ "/>
    <numFmt numFmtId="190" formatCode="0.0_ "/>
    <numFmt numFmtId="191" formatCode="#,###,##0;\-#,###,##0;&quot;-&quot;;@"/>
    <numFmt numFmtId="192" formatCode="0.00_);[Red]\(0.00\)"/>
    <numFmt numFmtId="193" formatCode="&quot;Yes&quot;;&quot;Yes&quot;;&quot;No&quot;"/>
    <numFmt numFmtId="194" formatCode="&quot;True&quot;;&quot;True&quot;;&quot;False&quot;"/>
    <numFmt numFmtId="195" formatCode="&quot;On&quot;;&quot;On&quot;;&quot;Off&quot;"/>
    <numFmt numFmtId="196" formatCode="_ * #,##0_ ;_ * \-#,##0_ ;_ * &quot;-&quot;"/>
    <numFmt numFmtId="197" formatCode="_ * #,##0_ ;_ * \-#,##0_ ;_ * &quot;- &quot;"/>
    <numFmt numFmtId="198" formatCode="00&quot;時&quot;00&quot;分&quot;"/>
    <numFmt numFmtId="199" formatCode="_ * #,##0.0_ ;_ * \-#,##0.0_ ;_ * &quot;- &quot;"/>
    <numFmt numFmtId="200" formatCode="#,##0_ ;[Red]\-#,##0\ "/>
    <numFmt numFmtId="201" formatCode="&quot;\&quot;#,##0;\-&quot;\&quot;#,##0"/>
    <numFmt numFmtId="202" formatCode="&quot;\&quot;#,##0;[Red]\-&quot;\&quot;#,##0"/>
    <numFmt numFmtId="203" formatCode="&quot;\&quot;#,##0.00;\-&quot;\&quot;#,##0.00"/>
    <numFmt numFmtId="204" formatCode="&quot;\&quot;#,##0.00;[Red]\-&quot;\&quot;#,##0.00"/>
    <numFmt numFmtId="205" formatCode="_-&quot;\&quot;* #,##0_-;\-&quot;\&quot;* #,##0_-;_-&quot;\&quot;* &quot;-&quot;_-;_-@_-"/>
    <numFmt numFmtId="206" formatCode="_-* #,##0_-;\-* #,##0_-;_-* &quot;-&quot;_-;_-@_-"/>
    <numFmt numFmtId="207" formatCode="_-&quot;\&quot;* #,##0.00_-;\-&quot;\&quot;* #,##0.00_-;_-&quot;\&quot;* &quot;-&quot;??_-;_-@_-"/>
    <numFmt numFmtId="208" formatCode="_-* #,##0.00_-;\-* #,##0.00_-;_-* &quot;-&quot;??_-;_-@_-"/>
    <numFmt numFmtId="209" formatCode="#,##0.0;\-#,##0.0"/>
    <numFmt numFmtId="210" formatCode="_ #,##0_ ;_ \-#,##0_ ;_ &quot;-&quot;_ ;_ @_ "/>
    <numFmt numFmtId="211" formatCode="#,##0;[Red]#,##0"/>
    <numFmt numFmtId="212" formatCode="0_ ;[Red]\-0\ "/>
    <numFmt numFmtId="213" formatCode="0.0_);[Red]\(0.0\)"/>
    <numFmt numFmtId="214" formatCode="#,##0.0;\-#,##0.0;\-"/>
  </numFmts>
  <fonts count="42">
    <font>
      <sz val="11"/>
      <name val="ＭＳ Ｐゴシック"/>
      <family val="3"/>
    </font>
    <font>
      <sz val="6"/>
      <name val="ＭＳ Ｐゴシック"/>
      <family val="3"/>
    </font>
    <font>
      <b/>
      <sz val="11"/>
      <name val="ＭＳ 明朝"/>
      <family val="1"/>
    </font>
    <font>
      <sz val="11"/>
      <name val="ＭＳ 明朝"/>
      <family val="1"/>
    </font>
    <font>
      <b/>
      <sz val="11"/>
      <name val="ＭＳ ゴシック"/>
      <family val="3"/>
    </font>
    <font>
      <u val="single"/>
      <sz val="11"/>
      <color indexed="12"/>
      <name val="ＭＳ Ｐゴシック"/>
      <family val="3"/>
    </font>
    <font>
      <u val="single"/>
      <sz val="11"/>
      <color indexed="36"/>
      <name val="ＭＳ Ｐゴシック"/>
      <family val="3"/>
    </font>
    <font>
      <sz val="10"/>
      <name val="ＭＳ 明朝"/>
      <family val="1"/>
    </font>
    <font>
      <sz val="11"/>
      <name val="ＭＳ ゴシック"/>
      <family val="3"/>
    </font>
    <font>
      <sz val="10.5"/>
      <name val="ＭＳ 明朝"/>
      <family val="1"/>
    </font>
    <font>
      <b/>
      <sz val="10.5"/>
      <name val="ＭＳ ゴシック"/>
      <family val="3"/>
    </font>
    <font>
      <sz val="10.5"/>
      <name val="ＭＳ ゴシック"/>
      <family val="3"/>
    </font>
    <font>
      <sz val="1"/>
      <name val="ＭＳ 明朝"/>
      <family val="1"/>
    </font>
    <font>
      <sz val="3"/>
      <name val="ＭＳ 明朝"/>
      <family val="1"/>
    </font>
    <font>
      <sz val="9"/>
      <name val="ＭＳ 明朝"/>
      <family val="1"/>
    </font>
    <font>
      <sz val="6"/>
      <name val="ＭＳ 明朝"/>
      <family val="1"/>
    </font>
    <font>
      <sz val="10"/>
      <color indexed="9"/>
      <name val="ＭＳ 明朝"/>
      <family val="1"/>
    </font>
    <font>
      <sz val="7"/>
      <name val="ＭＳ Ｐ明朝"/>
      <family val="1"/>
    </font>
    <font>
      <sz val="14"/>
      <name val="ＭＳ 明朝"/>
      <family val="1"/>
    </font>
    <font>
      <b/>
      <sz val="10"/>
      <name val="ＭＳ ゴシック"/>
      <family val="3"/>
    </font>
    <font>
      <sz val="9.5"/>
      <name val="ＭＳ 明朝"/>
      <family val="1"/>
    </font>
    <font>
      <sz val="8.5"/>
      <name val="ＭＳ 明朝"/>
      <family val="1"/>
    </font>
    <font>
      <u val="single"/>
      <sz val="6.6"/>
      <color indexed="12"/>
      <name val="ＭＳ Ｐゴシック"/>
      <family val="3"/>
    </font>
    <font>
      <u val="single"/>
      <sz val="6.6"/>
      <color indexed="36"/>
      <name val="ＭＳ Ｐゴシック"/>
      <family val="3"/>
    </font>
    <font>
      <b/>
      <sz val="10.5"/>
      <name val="ＭＳ 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1"/>
      <name val="明朝"/>
      <family val="3"/>
    </font>
    <font>
      <u val="single"/>
      <sz val="11"/>
      <color indexed="12"/>
      <name val="明朝"/>
      <family val="3"/>
    </font>
    <font>
      <u val="single"/>
      <sz val="11"/>
      <color indexed="36"/>
      <name val="明朝"/>
      <family val="3"/>
    </font>
    <font>
      <sz val="6"/>
      <name val="ＭＳ Ｐ明朝"/>
      <family val="1"/>
    </font>
    <font>
      <b/>
      <sz val="11"/>
      <color indexed="10"/>
      <name val="ＭＳ ゴシック"/>
      <family val="3"/>
    </font>
    <font>
      <sz val="11"/>
      <color indexed="9"/>
      <name val="ＭＳ 明朝"/>
      <family val="1"/>
    </font>
    <font>
      <sz val="6"/>
      <name val="明朝"/>
      <family val="3"/>
    </font>
    <font>
      <sz val="7"/>
      <name val="ＭＳ 明朝"/>
      <family val="1"/>
    </font>
    <font>
      <b/>
      <sz val="11"/>
      <name val="ＭＳ Ｐゴシック"/>
      <family val="3"/>
    </font>
    <font>
      <sz val="8"/>
      <name val="ＭＳ 明朝"/>
      <family val="1"/>
    </font>
    <font>
      <sz val="10.5"/>
      <name val="ＭＳ Ｐゴシック"/>
      <family val="3"/>
    </font>
    <font>
      <sz val="10.5"/>
      <name val="明朝"/>
      <family val="1"/>
    </font>
    <font>
      <sz val="5"/>
      <name val="ＭＳ 明朝"/>
      <family val="1"/>
    </font>
    <font>
      <b/>
      <sz val="16"/>
      <name val="ＭＳ ゴシック"/>
      <family val="3"/>
    </font>
  </fonts>
  <fills count="2">
    <fill>
      <patternFill/>
    </fill>
    <fill>
      <patternFill patternType="gray125"/>
    </fill>
  </fills>
  <borders count="31">
    <border>
      <left/>
      <right/>
      <top/>
      <bottom/>
      <diagonal/>
    </border>
    <border>
      <left style="thin"/>
      <right style="thin"/>
      <top style="medium"/>
      <bottom style="thin"/>
    </border>
    <border>
      <left style="thin"/>
      <right>
        <color indexed="63"/>
      </right>
      <top style="medium"/>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color indexed="63"/>
      </left>
      <right style="thin"/>
      <top style="medium"/>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medium"/>
    </border>
    <border>
      <left>
        <color indexed="63"/>
      </left>
      <right>
        <color indexed="63"/>
      </right>
      <top style="dashed"/>
      <bottom style="medium"/>
    </border>
    <border>
      <left style="thin"/>
      <right>
        <color indexed="63"/>
      </right>
      <top style="dashed"/>
      <bottom style="medium"/>
    </border>
    <border>
      <left style="thin"/>
      <right>
        <color indexed="63"/>
      </right>
      <top style="medium"/>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0" borderId="0">
      <alignment/>
      <protection/>
    </xf>
    <xf numFmtId="0" fontId="28" fillId="0" borderId="0">
      <alignment/>
      <protection/>
    </xf>
    <xf numFmtId="0" fontId="6" fillId="0" borderId="0" applyNumberFormat="0" applyFill="0" applyBorder="0" applyAlignment="0" applyProtection="0"/>
  </cellStyleXfs>
  <cellXfs count="1037">
    <xf numFmtId="0" fontId="0" fillId="0" borderId="0" xfId="0" applyAlignment="1">
      <alignment/>
    </xf>
    <xf numFmtId="176" fontId="3" fillId="0" borderId="0" xfId="0" applyNumberFormat="1" applyFont="1" applyFill="1" applyBorder="1" applyAlignment="1" applyProtection="1">
      <alignment/>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protection/>
    </xf>
    <xf numFmtId="0" fontId="3" fillId="0" borderId="0" xfId="0" applyFont="1" applyFill="1" applyAlignment="1" applyProtection="1">
      <alignment/>
      <protection/>
    </xf>
    <xf numFmtId="176" fontId="3" fillId="0" borderId="0" xfId="0" applyNumberFormat="1" applyFont="1" applyFill="1" applyBorder="1" applyAlignment="1" applyProtection="1">
      <alignment horizontal="right"/>
      <protection/>
    </xf>
    <xf numFmtId="0" fontId="3" fillId="0" borderId="0" xfId="0" applyFont="1" applyFill="1" applyAlignment="1" applyProtection="1">
      <alignment/>
      <protection/>
    </xf>
    <xf numFmtId="0" fontId="3" fillId="0" borderId="1" xfId="0" applyFont="1" applyFill="1" applyBorder="1" applyAlignment="1" applyProtection="1">
      <alignment horizontal="centerContinuous" vertical="center"/>
      <protection/>
    </xf>
    <xf numFmtId="0" fontId="3" fillId="0" borderId="2" xfId="0" applyFont="1" applyFill="1" applyBorder="1" applyAlignment="1" applyProtection="1">
      <alignment horizontal="centerContinuous" vertical="center"/>
      <protection/>
    </xf>
    <xf numFmtId="0" fontId="3" fillId="0" borderId="3" xfId="0" applyFont="1" applyFill="1" applyBorder="1" applyAlignment="1" applyProtection="1">
      <alignment horizontal="center"/>
      <protection/>
    </xf>
    <xf numFmtId="176" fontId="3" fillId="0" borderId="4" xfId="0" applyNumberFormat="1" applyFont="1" applyFill="1" applyBorder="1" applyAlignment="1" applyProtection="1">
      <alignment/>
      <protection/>
    </xf>
    <xf numFmtId="176" fontId="3" fillId="0" borderId="0" xfId="0" applyNumberFormat="1" applyFont="1" applyFill="1" applyBorder="1" applyAlignment="1" applyProtection="1">
      <alignment/>
      <protection/>
    </xf>
    <xf numFmtId="0" fontId="7" fillId="0" borderId="5" xfId="0" applyFont="1" applyFill="1" applyBorder="1" applyAlignment="1" applyProtection="1">
      <alignment horizontal="center" vertical="top"/>
      <protection/>
    </xf>
    <xf numFmtId="0" fontId="3" fillId="0" borderId="6" xfId="0" applyFont="1" applyFill="1" applyBorder="1" applyAlignment="1" applyProtection="1">
      <alignment horizontal="center"/>
      <protection/>
    </xf>
    <xf numFmtId="0" fontId="3" fillId="0" borderId="7" xfId="0" applyFont="1" applyFill="1" applyBorder="1" applyAlignment="1" applyProtection="1">
      <alignment horizontal="center"/>
      <protection/>
    </xf>
    <xf numFmtId="0" fontId="7" fillId="0" borderId="5" xfId="0" applyFont="1" applyFill="1" applyBorder="1" applyAlignment="1">
      <alignment horizontal="center" vertical="top"/>
    </xf>
    <xf numFmtId="0" fontId="7" fillId="0" borderId="8" xfId="0" applyFont="1" applyFill="1" applyBorder="1" applyAlignment="1">
      <alignment horizontal="center" vertical="top"/>
    </xf>
    <xf numFmtId="0" fontId="0" fillId="0" borderId="0" xfId="0" applyFont="1" applyFill="1" applyAlignment="1" applyProtection="1">
      <alignment vertical="top"/>
      <protection locked="0"/>
    </xf>
    <xf numFmtId="0" fontId="3" fillId="0" borderId="3" xfId="0" applyFont="1" applyFill="1" applyBorder="1" applyAlignment="1" applyProtection="1">
      <alignment horizontal="center" vertical="top"/>
      <protection/>
    </xf>
    <xf numFmtId="176" fontId="2" fillId="0" borderId="0" xfId="0" applyNumberFormat="1" applyFont="1" applyFill="1" applyBorder="1" applyAlignment="1" applyProtection="1">
      <alignment vertical="top"/>
      <protection/>
    </xf>
    <xf numFmtId="0" fontId="2" fillId="0" borderId="0" xfId="0" applyFont="1" applyFill="1" applyBorder="1" applyAlignment="1" applyProtection="1">
      <alignment vertical="top"/>
      <protection/>
    </xf>
    <xf numFmtId="0" fontId="2" fillId="0" borderId="0" xfId="0" applyFont="1" applyFill="1" applyAlignment="1" applyProtection="1">
      <alignment vertical="top"/>
      <protection/>
    </xf>
    <xf numFmtId="176" fontId="3" fillId="0" borderId="4" xfId="0" applyNumberFormat="1" applyFont="1" applyFill="1" applyBorder="1" applyAlignment="1" applyProtection="1">
      <alignment vertical="top"/>
      <protection/>
    </xf>
    <xf numFmtId="176" fontId="3" fillId="0" borderId="0" xfId="0" applyNumberFormat="1" applyFont="1" applyFill="1" applyBorder="1" applyAlignment="1" applyProtection="1">
      <alignment vertical="top"/>
      <protection/>
    </xf>
    <xf numFmtId="176" fontId="3" fillId="0" borderId="0" xfId="0" applyNumberFormat="1" applyFont="1" applyFill="1" applyBorder="1" applyAlignment="1" applyProtection="1">
      <alignment vertical="top"/>
      <protection locked="0"/>
    </xf>
    <xf numFmtId="176" fontId="3" fillId="0" borderId="0" xfId="0" applyNumberFormat="1" applyFont="1" applyFill="1" applyBorder="1" applyAlignment="1" applyProtection="1">
      <alignment horizontal="right" vertical="top"/>
      <protection locked="0"/>
    </xf>
    <xf numFmtId="0" fontId="3" fillId="0" borderId="0" xfId="0" applyFont="1" applyFill="1" applyAlignment="1" applyProtection="1">
      <alignment vertical="top"/>
      <protection/>
    </xf>
    <xf numFmtId="0" fontId="3" fillId="0" borderId="0" xfId="0" applyFont="1" applyFill="1" applyBorder="1" applyAlignment="1" applyProtection="1">
      <alignment vertical="top"/>
      <protection/>
    </xf>
    <xf numFmtId="176" fontId="8" fillId="0" borderId="0" xfId="0" applyNumberFormat="1" applyFont="1" applyFill="1" applyBorder="1" applyAlignment="1" applyProtection="1">
      <alignment vertical="top"/>
      <protection/>
    </xf>
    <xf numFmtId="0" fontId="8" fillId="0" borderId="0" xfId="0" applyFont="1" applyFill="1" applyBorder="1" applyAlignment="1" applyProtection="1">
      <alignment vertical="top"/>
      <protection/>
    </xf>
    <xf numFmtId="0" fontId="8" fillId="0" borderId="0" xfId="0" applyFont="1" applyFill="1" applyAlignment="1" applyProtection="1">
      <alignment vertical="top"/>
      <protection/>
    </xf>
    <xf numFmtId="0" fontId="9" fillId="0" borderId="0" xfId="0" applyFont="1" applyFill="1" applyAlignment="1" applyProtection="1">
      <alignment horizontal="left" vertical="center"/>
      <protection/>
    </xf>
    <xf numFmtId="0" fontId="9" fillId="0" borderId="0" xfId="0" applyFont="1" applyFill="1" applyAlignment="1" applyProtection="1">
      <alignment/>
      <protection/>
    </xf>
    <xf numFmtId="0" fontId="4" fillId="0" borderId="0" xfId="0" applyFont="1" applyFill="1" applyAlignment="1">
      <alignment vertical="top"/>
    </xf>
    <xf numFmtId="0" fontId="9" fillId="0" borderId="0" xfId="0" applyFont="1" applyFill="1" applyAlignment="1" applyProtection="1">
      <alignment vertical="top"/>
      <protection/>
    </xf>
    <xf numFmtId="0" fontId="8" fillId="0" borderId="0" xfId="0" applyFont="1" applyFill="1" applyBorder="1" applyAlignment="1" applyProtection="1">
      <alignment horizontal="center" vertical="top"/>
      <protection/>
    </xf>
    <xf numFmtId="176" fontId="8" fillId="0" borderId="0" xfId="0" applyNumberFormat="1" applyFont="1" applyFill="1" applyBorder="1" applyAlignment="1" applyProtection="1">
      <alignment vertical="top"/>
      <protection locked="0"/>
    </xf>
    <xf numFmtId="176" fontId="8" fillId="0" borderId="0" xfId="0" applyNumberFormat="1" applyFont="1" applyFill="1" applyBorder="1" applyAlignment="1" applyProtection="1">
      <alignment/>
      <protection/>
    </xf>
    <xf numFmtId="176" fontId="8" fillId="0" borderId="0" xfId="0" applyNumberFormat="1" applyFont="1" applyFill="1" applyBorder="1" applyAlignment="1" applyProtection="1">
      <alignment horizontal="right" vertical="top"/>
      <protection locked="0"/>
    </xf>
    <xf numFmtId="0" fontId="4" fillId="0" borderId="9" xfId="0" applyFont="1" applyFill="1" applyBorder="1" applyAlignment="1" applyProtection="1">
      <alignment horizontal="center" vertical="top"/>
      <protection/>
    </xf>
    <xf numFmtId="176" fontId="4" fillId="0" borderId="10" xfId="0" applyNumberFormat="1" applyFont="1" applyFill="1" applyBorder="1" applyAlignment="1" applyProtection="1">
      <alignment vertical="top"/>
      <protection/>
    </xf>
    <xf numFmtId="176" fontId="4" fillId="0" borderId="11" xfId="0" applyNumberFormat="1" applyFont="1" applyFill="1" applyBorder="1" applyAlignment="1" applyProtection="1">
      <alignment vertical="top"/>
      <protection/>
    </xf>
    <xf numFmtId="176" fontId="4" fillId="0" borderId="11" xfId="0" applyNumberFormat="1" applyFont="1" applyFill="1" applyBorder="1" applyAlignment="1" applyProtection="1">
      <alignment vertical="top"/>
      <protection locked="0"/>
    </xf>
    <xf numFmtId="176" fontId="4" fillId="0" borderId="11" xfId="0" applyNumberFormat="1" applyFont="1" applyFill="1" applyBorder="1" applyAlignment="1" applyProtection="1">
      <alignment/>
      <protection/>
    </xf>
    <xf numFmtId="176" fontId="4" fillId="0" borderId="11" xfId="0" applyNumberFormat="1" applyFont="1" applyFill="1" applyBorder="1" applyAlignment="1" applyProtection="1">
      <alignment horizontal="right" vertical="top"/>
      <protection locked="0"/>
    </xf>
    <xf numFmtId="176" fontId="4" fillId="0" borderId="0" xfId="0" applyNumberFormat="1" applyFont="1" applyFill="1" applyBorder="1" applyAlignment="1" applyProtection="1">
      <alignment vertical="top"/>
      <protection/>
    </xf>
    <xf numFmtId="0" fontId="4" fillId="0" borderId="0" xfId="0" applyFont="1" applyFill="1" applyBorder="1" applyAlignment="1" applyProtection="1">
      <alignment vertical="top"/>
      <protection/>
    </xf>
    <xf numFmtId="0" fontId="4" fillId="0" borderId="0" xfId="0" applyFont="1" applyFill="1" applyAlignment="1" applyProtection="1">
      <alignment vertical="top"/>
      <protection/>
    </xf>
    <xf numFmtId="0" fontId="3" fillId="0" borderId="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pplyProtection="1">
      <alignment horizontal="center" vertical="center"/>
      <protection/>
    </xf>
    <xf numFmtId="0" fontId="3" fillId="0" borderId="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pplyProtection="1">
      <alignment horizontal="center" vertical="center"/>
      <protection/>
    </xf>
    <xf numFmtId="0" fontId="4" fillId="0" borderId="0" xfId="0" applyFont="1" applyFill="1" applyAlignment="1">
      <alignment/>
    </xf>
    <xf numFmtId="38" fontId="3" fillId="0" borderId="0" xfId="17" applyFont="1" applyFill="1" applyAlignment="1" applyProtection="1">
      <alignment/>
      <protection/>
    </xf>
    <xf numFmtId="0" fontId="9" fillId="0" borderId="0" xfId="0" applyFont="1" applyFill="1" applyBorder="1" applyAlignment="1" applyProtection="1">
      <alignment/>
      <protection/>
    </xf>
    <xf numFmtId="38" fontId="3" fillId="0" borderId="0" xfId="17" applyFont="1" applyFill="1" applyBorder="1" applyAlignment="1" applyProtection="1">
      <alignment/>
      <protection/>
    </xf>
    <xf numFmtId="0" fontId="3" fillId="0" borderId="0" xfId="0" applyFont="1" applyFill="1" applyBorder="1" applyAlignment="1" applyProtection="1">
      <alignment/>
      <protection/>
    </xf>
    <xf numFmtId="0" fontId="3" fillId="0" borderId="11" xfId="0" applyFont="1" applyFill="1" applyBorder="1" applyAlignment="1" applyProtection="1">
      <alignment/>
      <protection/>
    </xf>
    <xf numFmtId="38" fontId="3" fillId="0" borderId="11" xfId="17" applyFont="1" applyFill="1" applyBorder="1" applyAlignment="1" applyProtection="1">
      <alignment/>
      <protection/>
    </xf>
    <xf numFmtId="0" fontId="3" fillId="0" borderId="11" xfId="0" applyFont="1" applyFill="1" applyBorder="1" applyAlignment="1" applyProtection="1">
      <alignment/>
      <protection/>
    </xf>
    <xf numFmtId="0" fontId="3" fillId="0" borderId="3" xfId="0" applyFont="1" applyFill="1" applyBorder="1" applyAlignment="1" applyProtection="1">
      <alignment horizontal="center" vertical="center"/>
      <protection/>
    </xf>
    <xf numFmtId="38" fontId="3" fillId="0" borderId="8" xfId="17" applyFont="1" applyFill="1" applyBorder="1" applyAlignment="1" applyProtection="1">
      <alignment horizontal="centerContinuous" vertical="center"/>
      <protection/>
    </xf>
    <xf numFmtId="38" fontId="3" fillId="0" borderId="0" xfId="17" applyFont="1" applyFill="1" applyAlignment="1" applyProtection="1">
      <alignment horizontal="centerContinuous" vertical="center"/>
      <protection/>
    </xf>
    <xf numFmtId="38" fontId="3" fillId="0" borderId="12" xfId="17" applyFont="1" applyFill="1" applyBorder="1" applyAlignment="1" applyProtection="1">
      <alignment horizontal="centerContinuous" vertical="center"/>
      <protection/>
    </xf>
    <xf numFmtId="0" fontId="3" fillId="0" borderId="0" xfId="0" applyFont="1" applyFill="1" applyAlignment="1" applyProtection="1">
      <alignment horizontal="centerContinuous" vertical="center"/>
      <protection/>
    </xf>
    <xf numFmtId="0" fontId="3" fillId="0" borderId="12" xfId="0" applyFont="1" applyFill="1" applyBorder="1" applyAlignment="1" applyProtection="1">
      <alignment horizontal="centerContinuous" vertical="center"/>
      <protection/>
    </xf>
    <xf numFmtId="0" fontId="3" fillId="0" borderId="8" xfId="0" applyFont="1" applyFill="1" applyBorder="1" applyAlignment="1" applyProtection="1">
      <alignment horizontal="centerContinuous" vertical="center"/>
      <protection/>
    </xf>
    <xf numFmtId="0" fontId="3" fillId="0" borderId="14" xfId="0" applyFont="1" applyFill="1" applyBorder="1" applyAlignment="1" applyProtection="1">
      <alignment horizontal="centerContinuous"/>
      <protection/>
    </xf>
    <xf numFmtId="0" fontId="3" fillId="0" borderId="12" xfId="0" applyFont="1" applyBorder="1" applyAlignment="1">
      <alignment horizontal="center" vertical="center"/>
    </xf>
    <xf numFmtId="38" fontId="3" fillId="0" borderId="15" xfId="17" applyFont="1" applyFill="1" applyBorder="1" applyAlignment="1" applyProtection="1">
      <alignment horizontal="center" vertical="center"/>
      <protection/>
    </xf>
    <xf numFmtId="38" fontId="3" fillId="0" borderId="16" xfId="17" applyFont="1" applyFill="1" applyBorder="1" applyAlignment="1" applyProtection="1">
      <alignment horizontal="center" vertical="center"/>
      <protection/>
    </xf>
    <xf numFmtId="0" fontId="3" fillId="0" borderId="3" xfId="0" applyFont="1" applyFill="1" applyBorder="1" applyAlignment="1" applyProtection="1">
      <alignment horizontal="center" vertical="center"/>
      <protection/>
    </xf>
    <xf numFmtId="3" fontId="9" fillId="0" borderId="4" xfId="0" applyNumberFormat="1" applyFont="1" applyFill="1" applyBorder="1" applyAlignment="1" applyProtection="1">
      <alignment vertical="center"/>
      <protection/>
    </xf>
    <xf numFmtId="3" fontId="9" fillId="0" borderId="0" xfId="17" applyNumberFormat="1" applyFont="1" applyFill="1" applyBorder="1" applyAlignment="1" applyProtection="1">
      <alignment vertical="center"/>
      <protection/>
    </xf>
    <xf numFmtId="187" fontId="9" fillId="0" borderId="0" xfId="0" applyNumberFormat="1" applyFont="1" applyFill="1" applyBorder="1" applyAlignment="1" applyProtection="1">
      <alignment vertical="center"/>
      <protection/>
    </xf>
    <xf numFmtId="0" fontId="2" fillId="0" borderId="0" xfId="0" applyFont="1" applyFill="1" applyAlignment="1" applyProtection="1">
      <alignment vertical="center"/>
      <protection/>
    </xf>
    <xf numFmtId="3" fontId="9" fillId="0" borderId="0" xfId="0" applyNumberFormat="1" applyFont="1" applyFill="1" applyBorder="1" applyAlignment="1" applyProtection="1">
      <alignment vertical="center"/>
      <protection/>
    </xf>
    <xf numFmtId="0" fontId="4" fillId="0" borderId="9" xfId="0" applyFont="1" applyFill="1" applyBorder="1" applyAlignment="1" applyProtection="1">
      <alignment horizontal="center" vertical="center"/>
      <protection/>
    </xf>
    <xf numFmtId="3" fontId="10" fillId="0" borderId="11" xfId="0" applyNumberFormat="1" applyFont="1" applyFill="1" applyBorder="1" applyAlignment="1" applyProtection="1">
      <alignment vertical="center"/>
      <protection/>
    </xf>
    <xf numFmtId="3" fontId="10" fillId="0" borderId="11" xfId="17" applyNumberFormat="1" applyFont="1" applyFill="1" applyBorder="1" applyAlignment="1" applyProtection="1">
      <alignment vertical="center"/>
      <protection/>
    </xf>
    <xf numFmtId="187" fontId="10" fillId="0" borderId="11" xfId="0" applyNumberFormat="1" applyFont="1" applyFill="1" applyBorder="1" applyAlignment="1" applyProtection="1">
      <alignment vertical="center"/>
      <protection/>
    </xf>
    <xf numFmtId="0" fontId="4" fillId="0" borderId="0" xfId="0" applyFont="1" applyFill="1" applyAlignment="1" applyProtection="1">
      <alignment vertical="center"/>
      <protection/>
    </xf>
    <xf numFmtId="0" fontId="8" fillId="0" borderId="0" xfId="0" applyFont="1" applyFill="1" applyBorder="1" applyAlignment="1" applyProtection="1">
      <alignment horizontal="center" vertical="center"/>
      <protection/>
    </xf>
    <xf numFmtId="3" fontId="11" fillId="0" borderId="0" xfId="0" applyNumberFormat="1" applyFont="1" applyFill="1" applyBorder="1" applyAlignment="1" applyProtection="1">
      <alignment vertical="center"/>
      <protection/>
    </xf>
    <xf numFmtId="3" fontId="11" fillId="0" borderId="0" xfId="17" applyNumberFormat="1" applyFont="1" applyFill="1" applyBorder="1" applyAlignment="1" applyProtection="1">
      <alignment vertical="center"/>
      <protection/>
    </xf>
    <xf numFmtId="187" fontId="11" fillId="0" borderId="0" xfId="0" applyNumberFormat="1" applyFont="1" applyFill="1" applyBorder="1" applyAlignment="1" applyProtection="1">
      <alignment vertical="center"/>
      <protection/>
    </xf>
    <xf numFmtId="0" fontId="8" fillId="0" borderId="0" xfId="0" applyFont="1" applyFill="1" applyAlignment="1" applyProtection="1">
      <alignment vertical="center"/>
      <protection/>
    </xf>
    <xf numFmtId="38" fontId="9" fillId="0" borderId="0" xfId="17" applyFont="1" applyFill="1" applyAlignment="1" applyProtection="1">
      <alignment horizontal="left" vertical="center"/>
      <protection/>
    </xf>
    <xf numFmtId="38" fontId="9" fillId="0" borderId="0" xfId="17" applyFont="1" applyFill="1" applyAlignment="1" applyProtection="1">
      <alignment/>
      <protection/>
    </xf>
    <xf numFmtId="38" fontId="3" fillId="0" borderId="0" xfId="17" applyFont="1" applyFill="1" applyAlignment="1" applyProtection="1">
      <alignment horizontal="right"/>
      <protection/>
    </xf>
    <xf numFmtId="49" fontId="3" fillId="0" borderId="0" xfId="0" applyNumberFormat="1" applyFont="1" applyFill="1" applyAlignment="1" applyProtection="1">
      <alignment/>
      <protection/>
    </xf>
    <xf numFmtId="49" fontId="9" fillId="0" borderId="0" xfId="0" applyNumberFormat="1" applyFont="1" applyFill="1" applyAlignment="1" applyProtection="1">
      <alignment vertical="top"/>
      <protection/>
    </xf>
    <xf numFmtId="0" fontId="9" fillId="0" borderId="13" xfId="0" applyFont="1" applyFill="1" applyBorder="1" applyAlignment="1" applyProtection="1">
      <alignment horizontal="center" vertical="center"/>
      <protection/>
    </xf>
    <xf numFmtId="38" fontId="9" fillId="0" borderId="2" xfId="17" applyFont="1" applyFill="1" applyBorder="1" applyAlignment="1" applyProtection="1">
      <alignment horizontal="centerContinuous" vertical="center"/>
      <protection/>
    </xf>
    <xf numFmtId="38" fontId="9" fillId="0" borderId="17" xfId="17" applyFont="1" applyFill="1" applyBorder="1" applyAlignment="1" applyProtection="1">
      <alignment horizontal="centerContinuous" vertical="center"/>
      <protection/>
    </xf>
    <xf numFmtId="0" fontId="9" fillId="0" borderId="17" xfId="0" applyFont="1" applyFill="1" applyBorder="1" applyAlignment="1" applyProtection="1">
      <alignment horizontal="centerContinuous" vertical="center"/>
      <protection/>
    </xf>
    <xf numFmtId="0" fontId="9" fillId="0" borderId="17" xfId="0" applyFont="1" applyFill="1" applyBorder="1" applyAlignment="1" applyProtection="1">
      <alignment horizontal="centerContinuous"/>
      <protection/>
    </xf>
    <xf numFmtId="0" fontId="9" fillId="0" borderId="3" xfId="0" applyFont="1" applyBorder="1" applyAlignment="1">
      <alignment horizontal="center" vertical="center"/>
    </xf>
    <xf numFmtId="38" fontId="9" fillId="0" borderId="6" xfId="17" applyFont="1" applyFill="1" applyBorder="1" applyAlignment="1" applyProtection="1">
      <alignment horizontal="center" vertical="center"/>
      <protection/>
    </xf>
    <xf numFmtId="38" fontId="9" fillId="0" borderId="16" xfId="17" applyFont="1" applyFill="1" applyBorder="1" applyAlignment="1" applyProtection="1">
      <alignment horizontal="centerContinuous" vertical="center"/>
      <protection/>
    </xf>
    <xf numFmtId="38" fontId="9" fillId="0" borderId="18" xfId="17" applyFont="1" applyFill="1" applyBorder="1" applyAlignment="1" applyProtection="1">
      <alignment horizontal="centerContinuous"/>
      <protection/>
    </xf>
    <xf numFmtId="0" fontId="9" fillId="0" borderId="18" xfId="0" applyFont="1" applyFill="1" applyBorder="1" applyAlignment="1" applyProtection="1">
      <alignment horizontal="centerContinuous"/>
      <protection/>
    </xf>
    <xf numFmtId="38" fontId="9" fillId="0" borderId="7" xfId="17" applyFont="1" applyFill="1" applyBorder="1" applyAlignment="1" applyProtection="1">
      <alignment horizontal="center" vertical="center" wrapText="1"/>
      <protection/>
    </xf>
    <xf numFmtId="38" fontId="9" fillId="0" borderId="18" xfId="17" applyFont="1" applyFill="1" applyBorder="1" applyAlignment="1" applyProtection="1">
      <alignment horizontal="centerContinuous" vertical="center"/>
      <protection/>
    </xf>
    <xf numFmtId="0" fontId="9" fillId="0" borderId="18" xfId="0" applyFont="1" applyFill="1" applyBorder="1" applyAlignment="1" applyProtection="1">
      <alignment horizontal="centerContinuous" vertical="center"/>
      <protection/>
    </xf>
    <xf numFmtId="0" fontId="9" fillId="0" borderId="19" xfId="0" applyFont="1" applyFill="1" applyBorder="1" applyAlignment="1" applyProtection="1">
      <alignment horizontal="centerContinuous" vertical="center"/>
      <protection/>
    </xf>
    <xf numFmtId="38" fontId="9" fillId="0" borderId="0" xfId="17" applyFont="1" applyFill="1" applyAlignment="1" applyProtection="1">
      <alignment horizontal="center" vertical="center" wrapText="1"/>
      <protection/>
    </xf>
    <xf numFmtId="38" fontId="9" fillId="0" borderId="6" xfId="17" applyFont="1" applyFill="1" applyBorder="1" applyAlignment="1" applyProtection="1">
      <alignment horizontal="center" vertical="center" wrapText="1"/>
      <protection/>
    </xf>
    <xf numFmtId="0" fontId="9" fillId="0" borderId="12" xfId="0" applyFont="1" applyBorder="1" applyAlignment="1">
      <alignment horizontal="center" vertical="center"/>
    </xf>
    <xf numFmtId="0" fontId="9" fillId="0" borderId="5" xfId="0" applyFont="1" applyBorder="1" applyAlignment="1">
      <alignment horizontal="center" vertical="center"/>
    </xf>
    <xf numFmtId="38" fontId="9" fillId="0" borderId="15" xfId="17" applyFont="1" applyFill="1" applyBorder="1" applyAlignment="1" applyProtection="1">
      <alignment horizontal="center" vertical="center"/>
      <protection/>
    </xf>
    <xf numFmtId="38" fontId="9" fillId="0" borderId="15" xfId="17" applyFont="1" applyFill="1" applyBorder="1" applyAlignment="1" applyProtection="1">
      <alignment horizontal="center" vertical="center" wrapText="1"/>
      <protection/>
    </xf>
    <xf numFmtId="38" fontId="9" fillId="0" borderId="16" xfId="17" applyFont="1" applyFill="1" applyBorder="1" applyAlignment="1" applyProtection="1">
      <alignment horizontal="center" vertical="center" wrapText="1"/>
      <protection/>
    </xf>
    <xf numFmtId="0" fontId="3" fillId="0" borderId="8" xfId="0" applyFont="1" applyBorder="1" applyAlignment="1">
      <alignment/>
    </xf>
    <xf numFmtId="0" fontId="9" fillId="0" borderId="14" xfId="0" applyFont="1" applyBorder="1" applyAlignment="1">
      <alignment horizontal="center" vertical="center"/>
    </xf>
    <xf numFmtId="0" fontId="9" fillId="0" borderId="8" xfId="0" applyFont="1" applyBorder="1" applyAlignment="1">
      <alignment horizontal="center" vertical="center"/>
    </xf>
    <xf numFmtId="0" fontId="9" fillId="0" borderId="5" xfId="0" applyFont="1" applyFill="1" applyBorder="1" applyAlignment="1">
      <alignment horizontal="center" vertical="center"/>
    </xf>
    <xf numFmtId="0" fontId="3" fillId="0" borderId="5" xfId="0" applyFont="1" applyBorder="1" applyAlignment="1">
      <alignment horizontal="center" vertical="center"/>
    </xf>
    <xf numFmtId="0" fontId="9" fillId="0" borderId="3" xfId="0" applyFont="1" applyFill="1" applyBorder="1" applyAlignment="1" applyProtection="1">
      <alignment horizontal="center" vertical="center"/>
      <protection/>
    </xf>
    <xf numFmtId="3" fontId="9" fillId="0" borderId="4" xfId="17" applyNumberFormat="1" applyFont="1" applyFill="1" applyBorder="1" applyAlignment="1" applyProtection="1">
      <alignment vertical="center"/>
      <protection/>
    </xf>
    <xf numFmtId="184" fontId="9" fillId="0" borderId="4" xfId="17" applyNumberFormat="1" applyFont="1" applyFill="1" applyBorder="1" applyAlignment="1" applyProtection="1">
      <alignment vertical="center"/>
      <protection/>
    </xf>
    <xf numFmtId="184" fontId="9" fillId="0" borderId="0" xfId="17" applyNumberFormat="1" applyFont="1" applyFill="1" applyBorder="1" applyAlignment="1" applyProtection="1">
      <alignment vertical="center"/>
      <protection/>
    </xf>
    <xf numFmtId="184" fontId="9" fillId="0" borderId="0" xfId="0" applyNumberFormat="1" applyFont="1" applyFill="1" applyBorder="1" applyAlignment="1" applyProtection="1">
      <alignment vertical="center"/>
      <protection/>
    </xf>
    <xf numFmtId="182" fontId="9" fillId="0" borderId="4" xfId="17" applyNumberFormat="1" applyFont="1" applyFill="1" applyBorder="1" applyAlignment="1" applyProtection="1">
      <alignment vertical="center"/>
      <protection/>
    </xf>
    <xf numFmtId="182" fontId="9" fillId="0" borderId="0" xfId="17" applyNumberFormat="1" applyFont="1" applyFill="1" applyBorder="1" applyAlignment="1" applyProtection="1">
      <alignment vertical="center"/>
      <protection/>
    </xf>
    <xf numFmtId="182" fontId="9" fillId="0" borderId="0" xfId="0" applyNumberFormat="1" applyFont="1" applyFill="1" applyBorder="1" applyAlignment="1" applyProtection="1">
      <alignment vertical="center"/>
      <protection/>
    </xf>
    <xf numFmtId="0" fontId="9" fillId="0" borderId="0" xfId="0" applyFont="1" applyFill="1" applyBorder="1" applyAlignment="1" applyProtection="1">
      <alignment horizontal="center" vertical="center"/>
      <protection/>
    </xf>
    <xf numFmtId="0" fontId="10" fillId="0" borderId="9" xfId="0" applyFont="1" applyFill="1" applyBorder="1" applyAlignment="1" applyProtection="1">
      <alignment horizontal="center" vertical="center"/>
      <protection/>
    </xf>
    <xf numFmtId="3" fontId="10" fillId="0" borderId="10" xfId="17" applyNumberFormat="1" applyFont="1" applyFill="1" applyBorder="1" applyAlignment="1" applyProtection="1">
      <alignment vertical="center"/>
      <protection/>
    </xf>
    <xf numFmtId="0" fontId="10" fillId="0" borderId="11" xfId="0" applyFont="1" applyFill="1" applyBorder="1" applyAlignment="1" applyProtection="1">
      <alignment horizontal="center" vertical="center"/>
      <protection/>
    </xf>
    <xf numFmtId="184" fontId="10" fillId="0" borderId="10" xfId="17" applyNumberFormat="1" applyFont="1" applyFill="1" applyBorder="1" applyAlignment="1" applyProtection="1">
      <alignment vertical="center"/>
      <protection/>
    </xf>
    <xf numFmtId="184" fontId="10" fillId="0" borderId="11" xfId="17" applyNumberFormat="1" applyFont="1" applyFill="1" applyBorder="1" applyAlignment="1" applyProtection="1">
      <alignment vertical="center"/>
      <protection/>
    </xf>
    <xf numFmtId="184" fontId="10" fillId="0" borderId="11" xfId="0" applyNumberFormat="1" applyFont="1" applyFill="1" applyBorder="1" applyAlignment="1" applyProtection="1">
      <alignment vertical="center"/>
      <protection/>
    </xf>
    <xf numFmtId="182" fontId="10" fillId="0" borderId="11" xfId="17" applyNumberFormat="1" applyFont="1" applyFill="1" applyBorder="1" applyAlignment="1" applyProtection="1">
      <alignment vertical="center"/>
      <protection/>
    </xf>
    <xf numFmtId="182" fontId="10" fillId="0" borderId="11" xfId="0" applyNumberFormat="1" applyFont="1" applyFill="1" applyBorder="1" applyAlignment="1" applyProtection="1">
      <alignment vertical="center"/>
      <protection/>
    </xf>
    <xf numFmtId="0" fontId="11" fillId="0" borderId="0" xfId="0" applyFont="1" applyFill="1" applyBorder="1" applyAlignment="1" applyProtection="1">
      <alignment horizontal="center" vertical="center"/>
      <protection/>
    </xf>
    <xf numFmtId="184" fontId="11" fillId="0" borderId="0" xfId="17" applyNumberFormat="1" applyFont="1" applyFill="1" applyBorder="1" applyAlignment="1" applyProtection="1">
      <alignment vertical="center"/>
      <protection/>
    </xf>
    <xf numFmtId="184" fontId="11" fillId="0" borderId="0" xfId="0" applyNumberFormat="1" applyFont="1" applyFill="1" applyBorder="1" applyAlignment="1" applyProtection="1">
      <alignment vertical="center"/>
      <protection/>
    </xf>
    <xf numFmtId="182" fontId="11" fillId="0" borderId="0" xfId="17" applyNumberFormat="1" applyFont="1" applyFill="1" applyBorder="1" applyAlignment="1" applyProtection="1">
      <alignment vertical="center"/>
      <protection/>
    </xf>
    <xf numFmtId="182" fontId="11" fillId="0" borderId="0" xfId="0" applyNumberFormat="1" applyFont="1" applyFill="1" applyBorder="1" applyAlignment="1" applyProtection="1">
      <alignment vertical="center"/>
      <protection/>
    </xf>
    <xf numFmtId="0" fontId="14" fillId="0" borderId="0" xfId="0" applyFont="1" applyFill="1" applyAlignment="1">
      <alignment vertical="center"/>
    </xf>
    <xf numFmtId="38" fontId="3" fillId="0" borderId="0" xfId="17" applyFont="1" applyFill="1" applyAlignment="1" applyProtection="1">
      <alignment vertical="center"/>
      <protection/>
    </xf>
    <xf numFmtId="0" fontId="3"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0" fontId="7" fillId="0" borderId="0" xfId="0" applyFont="1" applyFill="1" applyAlignment="1">
      <alignment vertical="center"/>
    </xf>
    <xf numFmtId="38" fontId="3" fillId="0" borderId="0" xfId="17" applyFont="1" applyFill="1" applyAlignment="1" applyProtection="1">
      <alignment horizontal="right" vertical="center"/>
      <protection/>
    </xf>
    <xf numFmtId="38" fontId="3" fillId="0" borderId="0" xfId="17" applyFont="1" applyFill="1" applyBorder="1" applyAlignment="1" applyProtection="1">
      <alignment horizontal="right" vertical="center"/>
      <protection/>
    </xf>
    <xf numFmtId="184" fontId="3" fillId="0" borderId="0" xfId="0" applyNumberFormat="1" applyFont="1" applyFill="1" applyBorder="1" applyAlignment="1" applyProtection="1">
      <alignment vertical="center"/>
      <protection/>
    </xf>
    <xf numFmtId="182" fontId="3" fillId="0" borderId="0" xfId="0" applyNumberFormat="1" applyFont="1" applyFill="1" applyBorder="1" applyAlignment="1" applyProtection="1">
      <alignment vertical="center"/>
      <protection/>
    </xf>
    <xf numFmtId="182" fontId="3" fillId="0" borderId="0" xfId="0" applyNumberFormat="1" applyFont="1" applyFill="1" applyBorder="1" applyAlignment="1" applyProtection="1">
      <alignment/>
      <protection/>
    </xf>
    <xf numFmtId="184" fontId="3" fillId="0" borderId="0" xfId="0" applyNumberFormat="1" applyFont="1" applyFill="1" applyBorder="1" applyAlignment="1" applyProtection="1">
      <alignment/>
      <protection/>
    </xf>
    <xf numFmtId="0" fontId="3" fillId="0" borderId="0" xfId="0" applyFont="1" applyFill="1" applyAlignment="1">
      <alignment/>
    </xf>
    <xf numFmtId="0" fontId="3" fillId="0" borderId="0" xfId="0" applyFont="1" applyFill="1" applyAlignment="1">
      <alignment horizontal="right"/>
    </xf>
    <xf numFmtId="0" fontId="9"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right"/>
    </xf>
    <xf numFmtId="0" fontId="9" fillId="0" borderId="2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7" xfId="0" applyFont="1" applyBorder="1" applyAlignment="1">
      <alignment horizontal="center" vertical="center"/>
    </xf>
    <xf numFmtId="0" fontId="9" fillId="0" borderId="21" xfId="0" applyFont="1" applyBorder="1" applyAlignment="1">
      <alignment horizontal="center" vertical="center"/>
    </xf>
    <xf numFmtId="0" fontId="9" fillId="0" borderId="17" xfId="0" applyFont="1" applyFill="1" applyBorder="1" applyAlignment="1">
      <alignment horizontal="center" vertical="center"/>
    </xf>
    <xf numFmtId="0" fontId="9" fillId="0" borderId="0" xfId="0" applyFont="1" applyBorder="1" applyAlignment="1">
      <alignment horizontal="center" vertical="center"/>
    </xf>
    <xf numFmtId="0" fontId="9" fillId="0" borderId="6" xfId="0" applyFont="1" applyFill="1" applyBorder="1" applyAlignment="1">
      <alignment horizontal="center" vertical="center"/>
    </xf>
    <xf numFmtId="0" fontId="7" fillId="0" borderId="6" xfId="0" applyFont="1" applyFill="1" applyBorder="1" applyAlignment="1">
      <alignment horizontal="center"/>
    </xf>
    <xf numFmtId="0" fontId="7" fillId="0" borderId="6" xfId="0" applyFont="1" applyFill="1" applyBorder="1" applyAlignment="1">
      <alignment horizontal="center" vertical="center"/>
    </xf>
    <xf numFmtId="0" fontId="7"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5" xfId="0" applyFont="1" applyBorder="1" applyAlignment="1">
      <alignment horizontal="center" vertical="center"/>
    </xf>
    <xf numFmtId="0" fontId="9" fillId="0" borderId="8" xfId="0" applyFont="1" applyFill="1" applyBorder="1" applyAlignment="1">
      <alignment horizontal="center" vertical="center"/>
    </xf>
    <xf numFmtId="0" fontId="9" fillId="0" borderId="0" xfId="0" applyFont="1" applyFill="1" applyBorder="1" applyAlignment="1">
      <alignment horizontal="center" vertical="center"/>
    </xf>
    <xf numFmtId="3" fontId="9" fillId="0" borderId="4" xfId="0" applyNumberFormat="1" applyFont="1" applyFill="1" applyBorder="1" applyAlignment="1">
      <alignment vertical="center"/>
    </xf>
    <xf numFmtId="3" fontId="9" fillId="0" borderId="0" xfId="0" applyNumberFormat="1" applyFont="1" applyFill="1" applyBorder="1" applyAlignment="1">
      <alignment vertical="center"/>
    </xf>
    <xf numFmtId="0" fontId="3" fillId="0" borderId="0" xfId="0" applyFont="1" applyFill="1" applyAlignment="1">
      <alignment vertical="center"/>
    </xf>
    <xf numFmtId="0" fontId="10" fillId="0" borderId="11" xfId="0" applyFont="1" applyFill="1" applyBorder="1" applyAlignment="1">
      <alignment horizontal="center" vertical="center"/>
    </xf>
    <xf numFmtId="3" fontId="10" fillId="0" borderId="10" xfId="0" applyNumberFormat="1" applyFont="1" applyFill="1" applyBorder="1" applyAlignment="1">
      <alignment vertical="center"/>
    </xf>
    <xf numFmtId="3" fontId="10" fillId="0" borderId="11" xfId="0" applyNumberFormat="1" applyFont="1" applyFill="1" applyBorder="1" applyAlignment="1">
      <alignment vertical="center"/>
    </xf>
    <xf numFmtId="0" fontId="4" fillId="0" borderId="0" xfId="0" applyFont="1" applyFill="1" applyAlignment="1">
      <alignment vertical="center"/>
    </xf>
    <xf numFmtId="0" fontId="10" fillId="0" borderId="0" xfId="0" applyFont="1" applyFill="1" applyBorder="1" applyAlignment="1">
      <alignment horizontal="center" vertical="center"/>
    </xf>
    <xf numFmtId="3" fontId="10" fillId="0" borderId="0" xfId="0" applyNumberFormat="1" applyFont="1" applyFill="1" applyBorder="1" applyAlignment="1">
      <alignment vertical="center"/>
    </xf>
    <xf numFmtId="0" fontId="8" fillId="0" borderId="0" xfId="0" applyFont="1" applyFill="1" applyAlignment="1">
      <alignment vertical="center"/>
    </xf>
    <xf numFmtId="0" fontId="3" fillId="0" borderId="0" xfId="0" applyFont="1" applyFill="1" applyAlignment="1">
      <alignment horizontal="right" vertical="center"/>
    </xf>
    <xf numFmtId="0" fontId="9" fillId="0" borderId="0" xfId="0" applyFont="1" applyFill="1" applyAlignment="1">
      <alignment horizontal="left" vertical="center"/>
    </xf>
    <xf numFmtId="49" fontId="9" fillId="0" borderId="0" xfId="0" applyNumberFormat="1" applyFont="1" applyFill="1" applyAlignment="1">
      <alignment/>
    </xf>
    <xf numFmtId="49" fontId="3" fillId="0" borderId="0" xfId="0" applyNumberFormat="1" applyFont="1" applyFill="1" applyAlignment="1">
      <alignment/>
    </xf>
    <xf numFmtId="0" fontId="3" fillId="0" borderId="13" xfId="0" applyFont="1" applyFill="1" applyBorder="1" applyAlignment="1">
      <alignment horizontal="center" vertical="center"/>
    </xf>
    <xf numFmtId="0" fontId="3" fillId="0" borderId="2" xfId="0" applyFont="1" applyFill="1" applyBorder="1" applyAlignment="1">
      <alignment horizontal="centerContinuous" vertical="center"/>
    </xf>
    <xf numFmtId="0" fontId="3" fillId="0" borderId="17" xfId="0" applyFont="1" applyFill="1" applyBorder="1" applyAlignment="1">
      <alignment horizontal="centerContinuous"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0" xfId="0" applyFont="1" applyFill="1" applyAlignment="1">
      <alignment horizontal="center" vertical="center"/>
    </xf>
    <xf numFmtId="0" fontId="3" fillId="0" borderId="6" xfId="0" applyFont="1" applyFill="1" applyBorder="1" applyAlignment="1">
      <alignment horizontal="center" vertical="center"/>
    </xf>
    <xf numFmtId="0" fontId="3" fillId="0" borderId="16"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3" fillId="0" borderId="19" xfId="0" applyFont="1" applyFill="1" applyBorder="1" applyAlignment="1">
      <alignment horizontal="centerContinuous" vertical="center"/>
    </xf>
    <xf numFmtId="0" fontId="3" fillId="0" borderId="7" xfId="0" applyFont="1" applyFill="1" applyBorder="1" applyAlignment="1">
      <alignment horizontal="center"/>
    </xf>
    <xf numFmtId="0" fontId="3" fillId="0" borderId="2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8" xfId="0" applyFont="1" applyFill="1" applyBorder="1" applyAlignment="1">
      <alignment horizontal="center" vertical="top"/>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184" fontId="3" fillId="0" borderId="0" xfId="0" applyNumberFormat="1" applyFont="1" applyFill="1" applyBorder="1" applyAlignment="1">
      <alignment vertical="center"/>
    </xf>
    <xf numFmtId="184" fontId="3" fillId="0" borderId="0" xfId="0" applyNumberFormat="1" applyFont="1" applyFill="1" applyBorder="1" applyAlignment="1" applyProtection="1">
      <alignment vertical="center"/>
      <protection locked="0"/>
    </xf>
    <xf numFmtId="190" fontId="3" fillId="0" borderId="0" xfId="0" applyNumberFormat="1" applyFont="1" applyFill="1" applyBorder="1" applyAlignment="1">
      <alignment vertical="center"/>
    </xf>
    <xf numFmtId="0" fontId="2" fillId="0" borderId="0" xfId="0" applyFont="1" applyFill="1" applyAlignment="1">
      <alignment vertical="center"/>
    </xf>
    <xf numFmtId="0" fontId="4" fillId="0" borderId="9" xfId="0" applyFont="1" applyFill="1" applyBorder="1" applyAlignment="1">
      <alignment horizontal="center" vertical="center"/>
    </xf>
    <xf numFmtId="184" fontId="4" fillId="0" borderId="11" xfId="0" applyNumberFormat="1" applyFont="1" applyFill="1" applyBorder="1" applyAlignment="1">
      <alignment vertical="center"/>
    </xf>
    <xf numFmtId="184" fontId="4" fillId="0" borderId="11" xfId="0" applyNumberFormat="1" applyFont="1" applyFill="1" applyBorder="1" applyAlignment="1" applyProtection="1">
      <alignment vertical="center"/>
      <protection locked="0"/>
    </xf>
    <xf numFmtId="190" fontId="4" fillId="0" borderId="11" xfId="0" applyNumberFormat="1" applyFont="1" applyFill="1" applyBorder="1" applyAlignment="1">
      <alignment vertical="center"/>
    </xf>
    <xf numFmtId="0" fontId="3" fillId="0" borderId="0" xfId="0" applyFont="1" applyAlignment="1">
      <alignment/>
    </xf>
    <xf numFmtId="0" fontId="3" fillId="0" borderId="22" xfId="0" applyFont="1" applyFill="1" applyBorder="1" applyAlignment="1" applyProtection="1">
      <alignment horizontal="center" vertical="center"/>
      <protection/>
    </xf>
    <xf numFmtId="0" fontId="3" fillId="0" borderId="23" xfId="0" applyFont="1" applyFill="1" applyBorder="1" applyAlignment="1" applyProtection="1">
      <alignment horizontal="centerContinuous" vertical="center"/>
      <protection/>
    </xf>
    <xf numFmtId="0" fontId="3" fillId="0" borderId="13" xfId="0" applyFont="1" applyFill="1" applyBorder="1" applyAlignment="1" applyProtection="1">
      <alignment horizontal="centerContinuous" vertical="center"/>
      <protection/>
    </xf>
    <xf numFmtId="0" fontId="3" fillId="0" borderId="23" xfId="0" applyFont="1" applyFill="1" applyBorder="1" applyAlignment="1" applyProtection="1">
      <alignment horizontal="center" vertical="center"/>
      <protection/>
    </xf>
    <xf numFmtId="0" fontId="3" fillId="0" borderId="0" xfId="0" applyFont="1" applyAlignment="1">
      <alignment horizontal="center" vertical="center"/>
    </xf>
    <xf numFmtId="0" fontId="7" fillId="0" borderId="5" xfId="0" applyFont="1" applyFill="1" applyBorder="1" applyAlignment="1" applyProtection="1">
      <alignment horizontal="center" vertical="center"/>
      <protection/>
    </xf>
    <xf numFmtId="0" fontId="7" fillId="0" borderId="5" xfId="0" applyFont="1" applyFill="1" applyBorder="1" applyAlignment="1" applyProtection="1">
      <alignment horizontal="centerContinuous" vertical="center"/>
      <protection/>
    </xf>
    <xf numFmtId="0" fontId="7" fillId="0" borderId="8" xfId="0" applyFont="1" applyBorder="1" applyAlignment="1">
      <alignment horizontal="center" vertical="center"/>
    </xf>
    <xf numFmtId="176" fontId="3" fillId="0" borderId="3" xfId="0" applyNumberFormat="1" applyFont="1" applyFill="1" applyBorder="1" applyAlignment="1" applyProtection="1">
      <alignment horizontal="center"/>
      <protection/>
    </xf>
    <xf numFmtId="178" fontId="3" fillId="0" borderId="0" xfId="0" applyNumberFormat="1" applyFont="1" applyFill="1" applyBorder="1" applyAlignment="1" applyProtection="1">
      <alignment/>
      <protection/>
    </xf>
    <xf numFmtId="184" fontId="3" fillId="0" borderId="0" xfId="0" applyNumberFormat="1" applyFont="1" applyFill="1" applyBorder="1" applyAlignment="1" applyProtection="1">
      <alignment/>
      <protection/>
    </xf>
    <xf numFmtId="177" fontId="3" fillId="0" borderId="0" xfId="0" applyNumberFormat="1" applyFont="1" applyFill="1" applyBorder="1" applyAlignment="1" applyProtection="1">
      <alignment horizontal="left"/>
      <protection/>
    </xf>
    <xf numFmtId="0" fontId="3" fillId="0" borderId="0" xfId="0" applyFont="1" applyAlignment="1">
      <alignment vertical="top"/>
    </xf>
    <xf numFmtId="176" fontId="3" fillId="0" borderId="3" xfId="0" applyNumberFormat="1" applyFont="1" applyFill="1" applyBorder="1" applyAlignment="1" applyProtection="1">
      <alignment horizontal="center" vertical="center"/>
      <protection/>
    </xf>
    <xf numFmtId="178" fontId="3" fillId="0" borderId="0" xfId="0" applyNumberFormat="1" applyFont="1" applyFill="1" applyBorder="1" applyAlignment="1" applyProtection="1">
      <alignment vertical="center"/>
      <protection/>
    </xf>
    <xf numFmtId="177" fontId="3" fillId="0" borderId="0" xfId="0" applyNumberFormat="1" applyFont="1" applyFill="1" applyBorder="1" applyAlignment="1" applyProtection="1">
      <alignment horizontal="left" vertical="center"/>
      <protection/>
    </xf>
    <xf numFmtId="178" fontId="3" fillId="0" borderId="0" xfId="0" applyNumberFormat="1" applyFont="1" applyFill="1" applyBorder="1" applyAlignment="1" applyProtection="1">
      <alignment vertical="center"/>
      <protection locked="0"/>
    </xf>
    <xf numFmtId="41" fontId="3" fillId="0" borderId="0" xfId="0" applyNumberFormat="1" applyFont="1" applyFill="1" applyBorder="1" applyAlignment="1" applyProtection="1">
      <alignment horizontal="right" vertical="center"/>
      <protection locked="0"/>
    </xf>
    <xf numFmtId="177" fontId="3" fillId="0" borderId="0" xfId="0" applyNumberFormat="1" applyFont="1" applyFill="1" applyBorder="1" applyAlignment="1" applyProtection="1">
      <alignment horizontal="left" vertical="center"/>
      <protection locked="0"/>
    </xf>
    <xf numFmtId="0" fontId="3" fillId="0" borderId="0" xfId="0" applyFont="1" applyAlignment="1">
      <alignment vertical="center"/>
    </xf>
    <xf numFmtId="176" fontId="4" fillId="0" borderId="9" xfId="0" applyNumberFormat="1" applyFont="1" applyFill="1" applyBorder="1" applyAlignment="1" applyProtection="1">
      <alignment horizontal="center" vertical="center"/>
      <protection/>
    </xf>
    <xf numFmtId="178" fontId="4" fillId="0" borderId="11" xfId="0" applyNumberFormat="1" applyFont="1" applyFill="1" applyBorder="1" applyAlignment="1" applyProtection="1">
      <alignment vertical="center"/>
      <protection locked="0"/>
    </xf>
    <xf numFmtId="41" fontId="4" fillId="0" borderId="11" xfId="0" applyNumberFormat="1" applyFont="1" applyFill="1" applyBorder="1" applyAlignment="1" applyProtection="1">
      <alignment horizontal="right" vertical="center"/>
      <protection locked="0"/>
    </xf>
    <xf numFmtId="177" fontId="4" fillId="0" borderId="11" xfId="0" applyNumberFormat="1" applyFont="1" applyFill="1" applyBorder="1" applyAlignment="1" applyProtection="1">
      <alignment horizontal="left" vertical="center"/>
      <protection locked="0"/>
    </xf>
    <xf numFmtId="0" fontId="4" fillId="0" borderId="0" xfId="0" applyFont="1" applyAlignment="1">
      <alignment vertical="center"/>
    </xf>
    <xf numFmtId="176" fontId="14" fillId="0" borderId="0" xfId="0" applyNumberFormat="1" applyFont="1" applyFill="1" applyBorder="1" applyAlignment="1" applyProtection="1">
      <alignment vertical="center"/>
      <protection/>
    </xf>
    <xf numFmtId="0" fontId="0" fillId="0" borderId="0" xfId="0" applyAlignment="1">
      <alignment vertical="center"/>
    </xf>
    <xf numFmtId="0" fontId="3" fillId="0" borderId="0" xfId="0" applyFont="1" applyFill="1" applyAlignment="1" applyProtection="1">
      <alignment horizontal="right"/>
      <protection/>
    </xf>
    <xf numFmtId="0" fontId="0" fillId="0" borderId="0" xfId="0" applyFont="1" applyFill="1" applyAlignment="1">
      <alignment/>
    </xf>
    <xf numFmtId="0" fontId="0" fillId="0" borderId="0" xfId="0" applyFont="1" applyFill="1" applyAlignment="1">
      <alignment vertical="top"/>
    </xf>
    <xf numFmtId="0" fontId="3" fillId="0" borderId="17" xfId="0" applyFont="1" applyFill="1" applyBorder="1" applyAlignment="1" applyProtection="1">
      <alignment horizontal="right" vertical="center"/>
      <protection/>
    </xf>
    <xf numFmtId="0" fontId="3" fillId="0" borderId="17" xfId="0" applyFont="1" applyFill="1" applyBorder="1" applyAlignment="1" applyProtection="1">
      <alignment horizontal="left" vertical="center"/>
      <protection/>
    </xf>
    <xf numFmtId="0" fontId="3" fillId="0" borderId="21" xfId="0" applyFont="1" applyFill="1" applyBorder="1" applyAlignment="1" applyProtection="1">
      <alignment horizontal="centerContinuous" vertical="center"/>
      <protection/>
    </xf>
    <xf numFmtId="0" fontId="3" fillId="0" borderId="2" xfId="0" applyFont="1"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3" fillId="0" borderId="3" xfId="0" applyFont="1" applyBorder="1" applyAlignment="1">
      <alignment horizontal="center" vertical="center"/>
    </xf>
    <xf numFmtId="0" fontId="3" fillId="0" borderId="15" xfId="0" applyFont="1" applyFill="1" applyBorder="1" applyAlignment="1" applyProtection="1">
      <alignment horizontal="center" vertical="center"/>
      <protection/>
    </xf>
    <xf numFmtId="0" fontId="3" fillId="0" borderId="15" xfId="0" applyFont="1" applyFill="1" applyBorder="1" applyAlignment="1" applyProtection="1">
      <alignment horizontal="centerContinuous" vertical="center"/>
      <protection/>
    </xf>
    <xf numFmtId="0" fontId="3" fillId="0" borderId="16" xfId="0" applyFont="1" applyFill="1" applyBorder="1" applyAlignment="1" applyProtection="1">
      <alignment horizontal="center" vertical="center"/>
      <protection/>
    </xf>
    <xf numFmtId="176" fontId="3" fillId="0" borderId="0" xfId="0" applyNumberFormat="1" applyFont="1" applyFill="1" applyBorder="1" applyAlignment="1" applyProtection="1">
      <alignment vertical="center"/>
      <protection/>
    </xf>
    <xf numFmtId="176" fontId="3" fillId="0" borderId="0" xfId="0" applyNumberFormat="1" applyFont="1" applyFill="1" applyBorder="1" applyAlignment="1" applyProtection="1">
      <alignment vertical="center"/>
      <protection locked="0"/>
    </xf>
    <xf numFmtId="176" fontId="4" fillId="0" borderId="11" xfId="0" applyNumberFormat="1" applyFont="1" applyFill="1" applyBorder="1" applyAlignment="1" applyProtection="1">
      <alignment vertical="center"/>
      <protection/>
    </xf>
    <xf numFmtId="176" fontId="4" fillId="0" borderId="11" xfId="0" applyNumberFormat="1" applyFont="1" applyFill="1" applyBorder="1" applyAlignment="1" applyProtection="1">
      <alignment vertical="center"/>
      <protection locked="0"/>
    </xf>
    <xf numFmtId="0" fontId="7" fillId="0" borderId="0" xfId="0" applyFont="1" applyFill="1" applyAlignment="1" applyProtection="1">
      <alignment vertical="center"/>
      <protection/>
    </xf>
    <xf numFmtId="0" fontId="16" fillId="0" borderId="0" xfId="0" applyFont="1" applyFill="1" applyAlignment="1" applyProtection="1">
      <alignment vertical="center"/>
      <protection/>
    </xf>
    <xf numFmtId="49" fontId="4" fillId="0" borderId="0" xfId="0" applyNumberFormat="1" applyFont="1" applyFill="1" applyAlignment="1" applyProtection="1">
      <alignment horizontal="left"/>
      <protection/>
    </xf>
    <xf numFmtId="0" fontId="3" fillId="0" borderId="0" xfId="0" applyFont="1" applyAlignment="1" applyProtection="1">
      <alignment horizontal="left"/>
      <protection/>
    </xf>
    <xf numFmtId="49" fontId="9" fillId="0" borderId="0" xfId="0" applyNumberFormat="1" applyFont="1" applyBorder="1" applyAlignment="1" applyProtection="1">
      <alignment horizontal="left"/>
      <protection/>
    </xf>
    <xf numFmtId="0" fontId="3" fillId="0" borderId="0" xfId="0" applyFont="1" applyBorder="1" applyAlignment="1">
      <alignment/>
    </xf>
    <xf numFmtId="0" fontId="7" fillId="0" borderId="0" xfId="0" applyFont="1" applyFill="1" applyBorder="1" applyAlignment="1">
      <alignment vertical="center"/>
    </xf>
    <xf numFmtId="0" fontId="3" fillId="0" borderId="0" xfId="0" applyFont="1" applyBorder="1" applyAlignment="1" applyProtection="1" quotePrefix="1">
      <alignment horizontal="left"/>
      <protection/>
    </xf>
    <xf numFmtId="0" fontId="3" fillId="0" borderId="0" xfId="0" applyFont="1" applyBorder="1" applyAlignment="1" applyProtection="1">
      <alignment horizontal="right"/>
      <protection/>
    </xf>
    <xf numFmtId="49" fontId="3" fillId="0" borderId="0" xfId="0" applyNumberFormat="1" applyFont="1" applyAlignment="1" applyProtection="1">
      <alignment horizontal="left"/>
      <protection/>
    </xf>
    <xf numFmtId="0" fontId="3" fillId="0" borderId="13" xfId="0" applyFont="1" applyBorder="1" applyAlignment="1" applyProtection="1">
      <alignment horizontal="center" vertical="center"/>
      <protection/>
    </xf>
    <xf numFmtId="0" fontId="3" fillId="0" borderId="2" xfId="0" applyFont="1" applyBorder="1" applyAlignment="1" applyProtection="1">
      <alignment horizontal="centerContinuous" vertical="center"/>
      <protection/>
    </xf>
    <xf numFmtId="0" fontId="18" fillId="0" borderId="17" xfId="0" applyFont="1" applyBorder="1" applyAlignment="1">
      <alignment horizontal="centerContinuous" vertical="center"/>
    </xf>
    <xf numFmtId="0" fontId="3" fillId="0" borderId="17" xfId="0" applyFont="1" applyBorder="1" applyAlignment="1" applyProtection="1">
      <alignment horizontal="centerContinuous" vertical="center"/>
      <protection/>
    </xf>
    <xf numFmtId="0" fontId="18" fillId="0" borderId="21" xfId="0" applyFont="1" applyBorder="1" applyAlignment="1">
      <alignment horizontal="centerContinuous" vertical="center"/>
    </xf>
    <xf numFmtId="0" fontId="3" fillId="0" borderId="0" xfId="0" applyFont="1" applyBorder="1" applyAlignment="1">
      <alignment horizontal="center" vertical="center"/>
    </xf>
    <xf numFmtId="0" fontId="3" fillId="0" borderId="8" xfId="0" applyFont="1" applyBorder="1" applyAlignment="1" applyProtection="1">
      <alignment horizontal="centerContinuous" vertical="center"/>
      <protection/>
    </xf>
    <xf numFmtId="0" fontId="18" fillId="0" borderId="12" xfId="0" applyFont="1" applyBorder="1" applyAlignment="1">
      <alignment horizontal="centerContinuous" vertical="center"/>
    </xf>
    <xf numFmtId="0" fontId="3" fillId="0" borderId="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49" fontId="7" fillId="0" borderId="5" xfId="0" applyNumberFormat="1" applyFont="1" applyBorder="1" applyAlignment="1" applyProtection="1">
      <alignment horizontal="center" vertical="center"/>
      <protection/>
    </xf>
    <xf numFmtId="49" fontId="3" fillId="0" borderId="14" xfId="0" applyNumberFormat="1" applyFont="1" applyBorder="1" applyAlignment="1" applyProtection="1">
      <alignment horizontal="center" vertical="center"/>
      <protection/>
    </xf>
    <xf numFmtId="0" fontId="7" fillId="0" borderId="0" xfId="0" applyFont="1" applyAlignment="1" applyProtection="1">
      <alignment horizontal="center" vertical="center"/>
      <protection/>
    </xf>
    <xf numFmtId="182" fontId="7" fillId="0" borderId="4" xfId="0" applyNumberFormat="1" applyFont="1" applyBorder="1" applyAlignment="1" applyProtection="1">
      <alignment vertical="center"/>
      <protection/>
    </xf>
    <xf numFmtId="192" fontId="7" fillId="0" borderId="0" xfId="0" applyNumberFormat="1" applyFont="1" applyBorder="1" applyAlignment="1" applyProtection="1">
      <alignment vertical="center"/>
      <protection/>
    </xf>
    <xf numFmtId="182" fontId="7" fillId="0" borderId="0" xfId="0" applyNumberFormat="1" applyFont="1" applyBorder="1" applyAlignment="1" applyProtection="1">
      <alignment vertical="center"/>
      <protection/>
    </xf>
    <xf numFmtId="182" fontId="7" fillId="0" borderId="0" xfId="0" applyNumberFormat="1" applyFont="1" applyFill="1" applyBorder="1" applyAlignment="1" applyProtection="1">
      <alignment vertical="center"/>
      <protection/>
    </xf>
    <xf numFmtId="39" fontId="3" fillId="0" borderId="0" xfId="0" applyNumberFormat="1" applyFont="1" applyAlignment="1" applyProtection="1">
      <alignment vertical="center"/>
      <protection/>
    </xf>
    <xf numFmtId="0" fontId="2" fillId="0" borderId="0" xfId="0" applyFont="1" applyAlignment="1">
      <alignment vertical="center"/>
    </xf>
    <xf numFmtId="0" fontId="7" fillId="0" borderId="0" xfId="0" applyFont="1" applyBorder="1" applyAlignment="1" applyProtection="1">
      <alignment horizontal="center" vertical="center"/>
      <protection/>
    </xf>
    <xf numFmtId="0" fontId="3" fillId="0" borderId="0" xfId="0" applyFont="1" applyBorder="1" applyAlignment="1">
      <alignment vertical="center"/>
    </xf>
    <xf numFmtId="0" fontId="4" fillId="0" borderId="0" xfId="0" applyFont="1" applyBorder="1" applyAlignment="1">
      <alignment vertical="center"/>
    </xf>
    <xf numFmtId="0" fontId="19" fillId="0" borderId="0" xfId="0" applyFont="1" applyBorder="1" applyAlignment="1" applyProtection="1">
      <alignment horizontal="center" vertical="center"/>
      <protection/>
    </xf>
    <xf numFmtId="182" fontId="19" fillId="0" borderId="4" xfId="0" applyNumberFormat="1" applyFont="1" applyBorder="1" applyAlignment="1" applyProtection="1">
      <alignment vertical="center"/>
      <protection/>
    </xf>
    <xf numFmtId="192" fontId="19" fillId="0" borderId="0" xfId="0" applyNumberFormat="1" applyFont="1" applyBorder="1" applyAlignment="1" applyProtection="1">
      <alignment vertical="center"/>
      <protection/>
    </xf>
    <xf numFmtId="182" fontId="19" fillId="0" borderId="0" xfId="0" applyNumberFormat="1" applyFont="1" applyBorder="1" applyAlignment="1" applyProtection="1">
      <alignment vertical="center"/>
      <protection/>
    </xf>
    <xf numFmtId="0" fontId="19" fillId="0" borderId="3" xfId="0" applyFont="1" applyBorder="1" applyAlignment="1" applyProtection="1">
      <alignment horizontal="right" vertical="center"/>
      <protection/>
    </xf>
    <xf numFmtId="0" fontId="19" fillId="0" borderId="0" xfId="0" applyFont="1" applyBorder="1" applyAlignment="1" applyProtection="1">
      <alignment horizontal="right" vertical="center"/>
      <protection/>
    </xf>
    <xf numFmtId="0" fontId="4" fillId="0" borderId="0" xfId="0" applyFont="1" applyAlignment="1">
      <alignment vertical="top"/>
    </xf>
    <xf numFmtId="0" fontId="4" fillId="0" borderId="0" xfId="0" applyFont="1" applyBorder="1" applyAlignment="1" applyProtection="1">
      <alignment horizontal="right" vertical="center"/>
      <protection/>
    </xf>
    <xf numFmtId="0" fontId="19" fillId="0" borderId="9" xfId="0" applyFont="1" applyBorder="1" applyAlignment="1" applyProtection="1">
      <alignment horizontal="right" vertical="center"/>
      <protection/>
    </xf>
    <xf numFmtId="0" fontId="19" fillId="0" borderId="11" xfId="0" applyFont="1" applyBorder="1" applyAlignment="1" applyProtection="1">
      <alignment horizontal="right" vertical="center"/>
      <protection/>
    </xf>
    <xf numFmtId="182" fontId="19" fillId="0" borderId="11" xfId="0" applyNumberFormat="1" applyFont="1" applyBorder="1" applyAlignment="1" applyProtection="1">
      <alignment vertical="center"/>
      <protection/>
    </xf>
    <xf numFmtId="192" fontId="19" fillId="0" borderId="11" xfId="0" applyNumberFormat="1" applyFont="1" applyBorder="1" applyAlignment="1" applyProtection="1">
      <alignment vertical="center"/>
      <protection/>
    </xf>
    <xf numFmtId="49" fontId="20" fillId="0" borderId="0" xfId="0" applyNumberFormat="1" applyFont="1" applyBorder="1" applyAlignment="1" applyProtection="1">
      <alignment horizontal="left" vertical="center"/>
      <protection/>
    </xf>
    <xf numFmtId="49" fontId="21" fillId="0" borderId="0" xfId="0" applyNumberFormat="1" applyFont="1" applyBorder="1" applyAlignment="1" applyProtection="1">
      <alignment horizontal="left" vertical="center"/>
      <protection/>
    </xf>
    <xf numFmtId="49" fontId="20" fillId="0" borderId="0" xfId="0" applyNumberFormat="1" applyFont="1" applyAlignment="1" applyProtection="1">
      <alignment horizontal="left" vertical="center"/>
      <protection/>
    </xf>
    <xf numFmtId="37" fontId="3" fillId="0" borderId="0" xfId="0" applyNumberFormat="1" applyFont="1" applyAlignment="1" applyProtection="1">
      <alignment vertical="center"/>
      <protection/>
    </xf>
    <xf numFmtId="0" fontId="3" fillId="0" borderId="0" xfId="0" applyFont="1" applyAlignment="1">
      <alignment horizontal="right" vertical="center"/>
    </xf>
    <xf numFmtId="0" fontId="9" fillId="0" borderId="0" xfId="0" applyFont="1" applyAlignment="1">
      <alignment horizontal="left" vertical="center"/>
    </xf>
    <xf numFmtId="0" fontId="9" fillId="0" borderId="0" xfId="0" applyFont="1" applyAlignment="1">
      <alignment/>
    </xf>
    <xf numFmtId="39" fontId="9" fillId="0" borderId="0" xfId="0" applyNumberFormat="1" applyFont="1" applyAlignment="1" applyProtection="1">
      <alignment/>
      <protection/>
    </xf>
    <xf numFmtId="37" fontId="9" fillId="0" borderId="0" xfId="0" applyNumberFormat="1" applyFont="1" applyAlignment="1" applyProtection="1">
      <alignment/>
      <protection/>
    </xf>
    <xf numFmtId="39" fontId="3" fillId="0" borderId="0" xfId="0" applyNumberFormat="1" applyFont="1" applyAlignment="1" applyProtection="1">
      <alignment/>
      <protection/>
    </xf>
    <xf numFmtId="37" fontId="3" fillId="0" borderId="0" xfId="0" applyNumberFormat="1" applyFont="1" applyAlignment="1" applyProtection="1">
      <alignment/>
      <protection/>
    </xf>
    <xf numFmtId="0" fontId="3" fillId="0" borderId="0" xfId="0" applyFont="1" applyBorder="1" applyAlignment="1" applyProtection="1">
      <alignment horizontal="left"/>
      <protection/>
    </xf>
    <xf numFmtId="37" fontId="3" fillId="0" borderId="0" xfId="0" applyNumberFormat="1" applyFont="1" applyBorder="1" applyAlignment="1" applyProtection="1">
      <alignment/>
      <protection/>
    </xf>
    <xf numFmtId="39" fontId="3" fillId="0" borderId="0" xfId="0" applyNumberFormat="1" applyFont="1" applyBorder="1" applyAlignment="1" applyProtection="1">
      <alignment/>
      <protection/>
    </xf>
    <xf numFmtId="37" fontId="3" fillId="0" borderId="0" xfId="0" applyNumberFormat="1" applyFont="1" applyBorder="1" applyAlignment="1" applyProtection="1">
      <alignment horizontal="right"/>
      <protection/>
    </xf>
    <xf numFmtId="0" fontId="4" fillId="0" borderId="0" xfId="0" applyFont="1" applyBorder="1" applyAlignment="1">
      <alignment/>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Continuous" vertical="center"/>
      <protection/>
    </xf>
    <xf numFmtId="0" fontId="18" fillId="0" borderId="0" xfId="0" applyFont="1" applyBorder="1" applyAlignment="1">
      <alignment horizontal="centerContinuous" vertical="center"/>
    </xf>
    <xf numFmtId="0" fontId="0" fillId="0" borderId="0" xfId="0" applyBorder="1" applyAlignment="1">
      <alignment horizontal="center" vertical="center"/>
    </xf>
    <xf numFmtId="0" fontId="3" fillId="0" borderId="0" xfId="0" applyFont="1" applyBorder="1" applyAlignment="1" applyProtection="1">
      <alignment horizontal="center" vertical="center"/>
      <protection/>
    </xf>
    <xf numFmtId="49" fontId="7" fillId="0" borderId="0" xfId="0" applyNumberFormat="1" applyFont="1" applyBorder="1" applyAlignment="1" applyProtection="1">
      <alignment horizontal="center" vertical="center"/>
      <protection/>
    </xf>
    <xf numFmtId="49"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protection/>
    </xf>
    <xf numFmtId="182" fontId="3" fillId="0" borderId="0" xfId="0" applyNumberFormat="1" applyFont="1" applyBorder="1" applyAlignment="1" applyProtection="1">
      <alignment/>
      <protection/>
    </xf>
    <xf numFmtId="192" fontId="3" fillId="0" borderId="0" xfId="0" applyNumberFormat="1" applyFont="1" applyBorder="1" applyAlignment="1" applyProtection="1">
      <alignment/>
      <protection/>
    </xf>
    <xf numFmtId="192" fontId="3" fillId="0" borderId="0" xfId="0" applyNumberFormat="1" applyFont="1" applyBorder="1" applyAlignment="1" applyProtection="1">
      <alignment vertical="top"/>
      <protection/>
    </xf>
    <xf numFmtId="0" fontId="3" fillId="0" borderId="0" xfId="0" applyFont="1" applyBorder="1" applyAlignment="1" applyProtection="1">
      <alignment horizontal="center" vertical="top"/>
      <protection/>
    </xf>
    <xf numFmtId="182" fontId="3" fillId="0" borderId="0" xfId="0" applyNumberFormat="1" applyFont="1" applyBorder="1" applyAlignment="1" applyProtection="1">
      <alignment vertical="top"/>
      <protection/>
    </xf>
    <xf numFmtId="182" fontId="3" fillId="0" borderId="0" xfId="0" applyNumberFormat="1" applyFont="1" applyFill="1" applyBorder="1" applyAlignment="1" applyProtection="1">
      <alignment vertical="top"/>
      <protection/>
    </xf>
    <xf numFmtId="0" fontId="4" fillId="0" borderId="0" xfId="0" applyFont="1" applyBorder="1" applyAlignment="1">
      <alignment vertical="top"/>
    </xf>
    <xf numFmtId="0" fontId="4" fillId="0" borderId="0" xfId="0" applyFont="1" applyBorder="1" applyAlignment="1" applyProtection="1">
      <alignment horizontal="center" vertical="top"/>
      <protection/>
    </xf>
    <xf numFmtId="182" fontId="4" fillId="0" borderId="0" xfId="0" applyNumberFormat="1" applyFont="1" applyBorder="1" applyAlignment="1" applyProtection="1">
      <alignment vertical="top"/>
      <protection/>
    </xf>
    <xf numFmtId="192" fontId="4" fillId="0" borderId="0" xfId="0" applyNumberFormat="1" applyFont="1" applyBorder="1" applyAlignment="1" applyProtection="1">
      <alignment vertical="top"/>
      <protection/>
    </xf>
    <xf numFmtId="49" fontId="3" fillId="0" borderId="0" xfId="0" applyNumberFormat="1" applyFont="1" applyBorder="1" applyAlignment="1" applyProtection="1">
      <alignment horizontal="left"/>
      <protection/>
    </xf>
    <xf numFmtId="0" fontId="3" fillId="0" borderId="0" xfId="0" applyFont="1" applyFill="1" applyAlignment="1" applyProtection="1" quotePrefix="1">
      <alignment horizontal="left"/>
      <protection/>
    </xf>
    <xf numFmtId="0" fontId="3" fillId="0" borderId="0" xfId="0" applyFont="1" applyFill="1" applyAlignment="1" applyProtection="1">
      <alignment vertical="top"/>
      <protection locked="0"/>
    </xf>
    <xf numFmtId="0" fontId="3" fillId="0" borderId="0" xfId="0" applyFont="1" applyFill="1" applyBorder="1" applyAlignment="1" applyProtection="1" quotePrefix="1">
      <alignment horizontal="left"/>
      <protection/>
    </xf>
    <xf numFmtId="0" fontId="3" fillId="0" borderId="0" xfId="0" applyFont="1" applyFill="1" applyAlignment="1" applyProtection="1">
      <alignment horizontal="left"/>
      <protection/>
    </xf>
    <xf numFmtId="49" fontId="9" fillId="0" borderId="0" xfId="0" applyNumberFormat="1" applyFont="1" applyFill="1" applyBorder="1" applyAlignment="1">
      <alignment/>
    </xf>
    <xf numFmtId="49" fontId="3" fillId="0" borderId="0" xfId="0" applyNumberFormat="1" applyFont="1" applyFill="1" applyBorder="1" applyAlignment="1">
      <alignment/>
    </xf>
    <xf numFmtId="0" fontId="3" fillId="0" borderId="0" xfId="0" applyFont="1" applyFill="1" applyBorder="1" applyAlignment="1" applyProtection="1">
      <alignment horizontal="right"/>
      <protection/>
    </xf>
    <xf numFmtId="0" fontId="9" fillId="0" borderId="13" xfId="0" applyFont="1" applyFill="1" applyBorder="1" applyAlignment="1" applyProtection="1">
      <alignment horizontal="center" vertical="center"/>
      <protection/>
    </xf>
    <xf numFmtId="0" fontId="9" fillId="0" borderId="2" xfId="0" applyFont="1" applyFill="1" applyBorder="1" applyAlignment="1" applyProtection="1">
      <alignment horizontal="centerContinuous" vertical="center"/>
      <protection/>
    </xf>
    <xf numFmtId="0" fontId="9" fillId="0" borderId="17" xfId="0" applyFont="1" applyFill="1" applyBorder="1" applyAlignment="1">
      <alignment horizontal="centerContinuous" vertical="center"/>
    </xf>
    <xf numFmtId="0" fontId="9" fillId="0" borderId="21" xfId="0" applyFont="1" applyFill="1" applyBorder="1" applyAlignment="1">
      <alignment horizontal="centerContinuous" vertical="center"/>
    </xf>
    <xf numFmtId="0" fontId="9" fillId="0" borderId="0" xfId="0" applyFont="1" applyFill="1" applyAlignment="1" applyProtection="1">
      <alignment horizontal="center" vertical="center"/>
      <protection/>
    </xf>
    <xf numFmtId="0" fontId="9" fillId="0" borderId="0" xfId="0" applyFont="1" applyFill="1" applyAlignment="1">
      <alignment horizontal="center" vertical="center"/>
    </xf>
    <xf numFmtId="0" fontId="9" fillId="0" borderId="3" xfId="0" applyFont="1" applyFill="1" applyBorder="1" applyAlignment="1">
      <alignment horizontal="center" vertical="center"/>
    </xf>
    <xf numFmtId="0" fontId="9" fillId="0" borderId="6" xfId="0" applyFont="1" applyFill="1" applyBorder="1" applyAlignment="1" applyProtection="1">
      <alignment horizontal="center" vertical="center"/>
      <protection/>
    </xf>
    <xf numFmtId="0" fontId="9" fillId="0" borderId="15" xfId="0" applyFont="1" applyFill="1" applyBorder="1" applyAlignment="1" applyProtection="1">
      <alignment horizontal="center" vertical="center"/>
      <protection/>
    </xf>
    <xf numFmtId="0" fontId="9" fillId="0" borderId="15" xfId="0" applyFont="1" applyFill="1" applyBorder="1" applyAlignment="1">
      <alignment horizontal="center" vertical="center" wrapText="1"/>
    </xf>
    <xf numFmtId="0" fontId="9" fillId="0" borderId="16" xfId="0" applyFont="1" applyFill="1" applyBorder="1" applyAlignment="1" applyProtection="1">
      <alignment horizontal="centerContinuous" vertical="center"/>
      <protection/>
    </xf>
    <xf numFmtId="0" fontId="9" fillId="0" borderId="19" xfId="0" applyFont="1" applyFill="1" applyBorder="1" applyAlignment="1">
      <alignment horizontal="centerContinuous" vertical="center"/>
    </xf>
    <xf numFmtId="0" fontId="7" fillId="0" borderId="16" xfId="0" applyFont="1" applyFill="1" applyBorder="1" applyAlignment="1" applyProtection="1">
      <alignment horizontal="center" vertical="center" shrinkToFit="1"/>
      <protection/>
    </xf>
    <xf numFmtId="0" fontId="3" fillId="0" borderId="18" xfId="0" applyFont="1" applyFill="1" applyBorder="1" applyAlignment="1">
      <alignment horizontal="center" vertical="center" shrinkToFit="1"/>
    </xf>
    <xf numFmtId="0" fontId="9" fillId="0" borderId="12"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8" xfId="0" applyFont="1" applyFill="1" applyBorder="1" applyAlignment="1" applyProtection="1">
      <alignment horizontal="center" vertical="center"/>
      <protection/>
    </xf>
    <xf numFmtId="191" fontId="7" fillId="0" borderId="4" xfId="0" applyNumberFormat="1" applyFont="1" applyFill="1" applyBorder="1" applyAlignment="1" applyProtection="1">
      <alignment horizontal="right" vertical="center"/>
      <protection/>
    </xf>
    <xf numFmtId="191" fontId="7" fillId="0" borderId="0" xfId="0" applyNumberFormat="1" applyFont="1" applyFill="1" applyBorder="1" applyAlignment="1" applyProtection="1">
      <alignment horizontal="right" vertical="center"/>
      <protection/>
    </xf>
    <xf numFmtId="49" fontId="7" fillId="0" borderId="0" xfId="0" applyNumberFormat="1" applyFont="1" applyFill="1" applyBorder="1" applyAlignment="1" applyProtection="1">
      <alignment horizontal="center" vertical="center"/>
      <protection/>
    </xf>
    <xf numFmtId="49" fontId="7" fillId="0" borderId="3" xfId="0" applyNumberFormat="1" applyFont="1" applyFill="1" applyBorder="1" applyAlignment="1" applyProtection="1">
      <alignment horizontal="center" vertical="center"/>
      <protection/>
    </xf>
    <xf numFmtId="0" fontId="3" fillId="0" borderId="0" xfId="0" applyFont="1" applyFill="1" applyBorder="1" applyAlignment="1">
      <alignment vertical="center"/>
    </xf>
    <xf numFmtId="49" fontId="19" fillId="0" borderId="9" xfId="0" applyNumberFormat="1" applyFont="1" applyFill="1" applyBorder="1" applyAlignment="1" applyProtection="1">
      <alignment horizontal="center" vertical="center"/>
      <protection/>
    </xf>
    <xf numFmtId="191" fontId="19" fillId="0" borderId="10" xfId="0" applyNumberFormat="1" applyFont="1" applyFill="1" applyBorder="1" applyAlignment="1" applyProtection="1">
      <alignment horizontal="right" vertical="center"/>
      <protection/>
    </xf>
    <xf numFmtId="191" fontId="19" fillId="0" borderId="11" xfId="0" applyNumberFormat="1" applyFont="1" applyFill="1" applyBorder="1" applyAlignment="1" applyProtection="1">
      <alignment horizontal="right" vertical="center"/>
      <protection/>
    </xf>
    <xf numFmtId="0" fontId="4" fillId="0" borderId="0" xfId="0" applyFont="1" applyFill="1" applyBorder="1" applyAlignment="1">
      <alignment vertical="center"/>
    </xf>
    <xf numFmtId="49" fontId="7" fillId="0" borderId="0" xfId="0" applyNumberFormat="1" applyFont="1" applyFill="1" applyAlignment="1" applyProtection="1">
      <alignment horizontal="left" vertical="center"/>
      <protection/>
    </xf>
    <xf numFmtId="37" fontId="3" fillId="0" borderId="0" xfId="0" applyNumberFormat="1" applyFont="1" applyFill="1" applyAlignment="1" applyProtection="1">
      <alignment vertical="center"/>
      <protection/>
    </xf>
    <xf numFmtId="37" fontId="3" fillId="0" borderId="0" xfId="0" applyNumberFormat="1" applyFont="1" applyFill="1" applyBorder="1" applyAlignment="1" applyProtection="1">
      <alignment vertical="center"/>
      <protection/>
    </xf>
    <xf numFmtId="37" fontId="9" fillId="0" borderId="0" xfId="0" applyNumberFormat="1" applyFont="1" applyFill="1" applyBorder="1" applyAlignment="1" applyProtection="1">
      <alignment/>
      <protection/>
    </xf>
    <xf numFmtId="37" fontId="3" fillId="0" borderId="0" xfId="0" applyNumberFormat="1" applyFont="1" applyFill="1" applyBorder="1" applyAlignment="1" applyProtection="1">
      <alignment/>
      <protection/>
    </xf>
    <xf numFmtId="37" fontId="3" fillId="0" borderId="0" xfId="0" applyNumberFormat="1" applyFont="1" applyFill="1" applyBorder="1" applyAlignment="1" applyProtection="1">
      <alignment horizontal="right"/>
      <protection/>
    </xf>
    <xf numFmtId="0" fontId="4" fillId="0" borderId="0" xfId="0" applyFont="1" applyFill="1" applyBorder="1" applyAlignment="1">
      <alignment/>
    </xf>
    <xf numFmtId="0" fontId="7" fillId="0" borderId="0" xfId="0" applyFont="1" applyFill="1" applyBorder="1" applyAlignment="1" applyProtection="1">
      <alignment/>
      <protection/>
    </xf>
    <xf numFmtId="0" fontId="3" fillId="0" borderId="0" xfId="0" applyFont="1" applyFill="1" applyAlignment="1">
      <alignment/>
    </xf>
    <xf numFmtId="0" fontId="4" fillId="0" borderId="0" xfId="0" applyFont="1" applyFill="1" applyBorder="1" applyAlignment="1">
      <alignment/>
    </xf>
    <xf numFmtId="0" fontId="9" fillId="0" borderId="0" xfId="0" applyFont="1" applyFill="1" applyBorder="1" applyAlignment="1">
      <alignment vertical="top"/>
    </xf>
    <xf numFmtId="0" fontId="3" fillId="0" borderId="0" xfId="0" applyFont="1" applyFill="1" applyBorder="1" applyAlignment="1">
      <alignment horizontal="distributed"/>
    </xf>
    <xf numFmtId="0" fontId="3" fillId="0" borderId="0" xfId="0" applyFont="1" applyFill="1" applyBorder="1" applyAlignment="1">
      <alignment/>
    </xf>
    <xf numFmtId="184" fontId="3" fillId="0" borderId="0" xfId="0" applyNumberFormat="1" applyFont="1" applyFill="1" applyBorder="1" applyAlignment="1">
      <alignment/>
    </xf>
    <xf numFmtId="0" fontId="3" fillId="0" borderId="0" xfId="0" applyFont="1" applyFill="1" applyBorder="1" applyAlignment="1">
      <alignment vertical="top"/>
    </xf>
    <xf numFmtId="0" fontId="9" fillId="0" borderId="13" xfId="0" applyFont="1" applyFill="1" applyBorder="1" applyAlignment="1">
      <alignment vertical="center"/>
    </xf>
    <xf numFmtId="0" fontId="3" fillId="0" borderId="17" xfId="0" applyFont="1" applyBorder="1" applyAlignment="1">
      <alignment horizontal="center" vertical="center"/>
    </xf>
    <xf numFmtId="0" fontId="9" fillId="0" borderId="0" xfId="0" applyFont="1" applyFill="1" applyBorder="1" applyAlignment="1">
      <alignment horizontal="center" vertical="center"/>
    </xf>
    <xf numFmtId="0" fontId="3" fillId="0" borderId="0" xfId="0" applyFont="1" applyBorder="1" applyAlignment="1">
      <alignment horizontal="center" vertical="center"/>
    </xf>
    <xf numFmtId="0" fontId="9" fillId="0" borderId="0" xfId="0" applyFont="1" applyFill="1" applyAlignment="1">
      <alignment vertical="top"/>
    </xf>
    <xf numFmtId="0" fontId="9" fillId="0" borderId="14" xfId="0" applyFont="1" applyFill="1" applyBorder="1" applyAlignment="1">
      <alignment horizontal="center" vertical="center"/>
    </xf>
    <xf numFmtId="0" fontId="9" fillId="0" borderId="12" xfId="0" applyFont="1" applyFill="1" applyBorder="1" applyAlignment="1">
      <alignment vertical="center"/>
    </xf>
    <xf numFmtId="0" fontId="9" fillId="0" borderId="15" xfId="0" applyFont="1" applyFill="1" applyBorder="1" applyAlignment="1">
      <alignment horizontal="center" vertical="center"/>
    </xf>
    <xf numFmtId="0" fontId="9" fillId="0" borderId="0" xfId="0" applyFont="1" applyFill="1" applyBorder="1" applyAlignment="1">
      <alignment/>
    </xf>
    <xf numFmtId="0" fontId="9" fillId="0" borderId="25" xfId="0" applyFont="1" applyFill="1" applyBorder="1" applyAlignment="1">
      <alignment shrinkToFit="1"/>
    </xf>
    <xf numFmtId="0" fontId="9" fillId="0" borderId="3" xfId="0" applyFont="1" applyFill="1" applyBorder="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Fill="1" applyBorder="1" applyAlignment="1">
      <alignment horizontal="distributed"/>
    </xf>
    <xf numFmtId="0" fontId="10" fillId="0" borderId="3" xfId="0" applyFont="1" applyFill="1" applyBorder="1" applyAlignment="1">
      <alignment/>
    </xf>
    <xf numFmtId="182" fontId="4" fillId="0" borderId="0" xfId="0" applyNumberFormat="1" applyFont="1" applyFill="1" applyBorder="1" applyAlignment="1">
      <alignment/>
    </xf>
    <xf numFmtId="41" fontId="4" fillId="0" borderId="0" xfId="0" applyNumberFormat="1" applyFont="1" applyFill="1" applyBorder="1" applyAlignment="1">
      <alignment/>
    </xf>
    <xf numFmtId="0" fontId="10" fillId="0" borderId="0" xfId="0" applyFont="1" applyFill="1" applyBorder="1" applyAlignment="1">
      <alignment/>
    </xf>
    <xf numFmtId="0" fontId="9" fillId="0" borderId="0" xfId="0" applyFont="1" applyFill="1" applyBorder="1" applyAlignment="1">
      <alignment horizontal="distributed" shrinkToFit="1"/>
    </xf>
    <xf numFmtId="182" fontId="3" fillId="0" borderId="0" xfId="0" applyNumberFormat="1" applyFont="1" applyFill="1" applyBorder="1" applyAlignment="1">
      <alignment/>
    </xf>
    <xf numFmtId="41" fontId="3" fillId="0" borderId="0" xfId="0" applyNumberFormat="1" applyFont="1" applyFill="1" applyBorder="1" applyAlignment="1">
      <alignment/>
    </xf>
    <xf numFmtId="198" fontId="3" fillId="0" borderId="0" xfId="0" applyNumberFormat="1" applyFont="1" applyFill="1" applyBorder="1" applyAlignment="1">
      <alignment/>
    </xf>
    <xf numFmtId="0" fontId="9" fillId="0" borderId="0" xfId="0" applyFont="1" applyFill="1" applyBorder="1" applyAlignment="1">
      <alignment shrinkToFit="1"/>
    </xf>
    <xf numFmtId="0" fontId="9" fillId="0" borderId="0" xfId="0" applyFont="1" applyFill="1" applyBorder="1" applyAlignment="1">
      <alignment horizontal="distributed"/>
    </xf>
    <xf numFmtId="0" fontId="9" fillId="0" borderId="0" xfId="0" applyFont="1" applyFill="1" applyAlignment="1">
      <alignment horizontal="distributed" shrinkToFit="1"/>
    </xf>
    <xf numFmtId="0" fontId="24" fillId="0" borderId="0" xfId="0" applyFont="1" applyFill="1" applyBorder="1" applyAlignment="1">
      <alignment/>
    </xf>
    <xf numFmtId="0" fontId="24" fillId="0" borderId="0" xfId="0" applyFont="1" applyFill="1" applyAlignment="1">
      <alignment/>
    </xf>
    <xf numFmtId="0" fontId="24" fillId="0" borderId="3" xfId="0" applyFont="1" applyFill="1" applyBorder="1" applyAlignment="1">
      <alignment/>
    </xf>
    <xf numFmtId="0" fontId="9" fillId="0" borderId="0" xfId="0" applyFont="1" applyFill="1" applyBorder="1" applyAlignment="1">
      <alignment shrinkToFit="1"/>
    </xf>
    <xf numFmtId="0" fontId="9" fillId="0" borderId="3" xfId="0" applyFont="1" applyFill="1" applyBorder="1" applyAlignment="1">
      <alignment horizontal="distributed"/>
    </xf>
    <xf numFmtId="0" fontId="7" fillId="0" borderId="0" xfId="0" applyFont="1" applyFill="1" applyBorder="1" applyAlignment="1">
      <alignment/>
    </xf>
    <xf numFmtId="0" fontId="9" fillId="0" borderId="11" xfId="0" applyFont="1" applyFill="1" applyBorder="1" applyAlignment="1">
      <alignment vertical="top"/>
    </xf>
    <xf numFmtId="0" fontId="9" fillId="0" borderId="11" xfId="0" applyFont="1" applyFill="1" applyBorder="1" applyAlignment="1">
      <alignment horizontal="distributed" vertical="top"/>
    </xf>
    <xf numFmtId="0" fontId="9" fillId="0" borderId="9" xfId="0" applyFont="1" applyFill="1" applyBorder="1" applyAlignment="1">
      <alignment vertical="top"/>
    </xf>
    <xf numFmtId="182" fontId="3" fillId="0" borderId="10" xfId="0" applyNumberFormat="1" applyFont="1" applyFill="1" applyBorder="1" applyAlignment="1">
      <alignment/>
    </xf>
    <xf numFmtId="41" fontId="3" fillId="0" borderId="11" xfId="0" applyNumberFormat="1" applyFont="1" applyFill="1" applyBorder="1" applyAlignment="1">
      <alignment/>
    </xf>
    <xf numFmtId="182" fontId="3" fillId="0" borderId="0" xfId="0" applyNumberFormat="1" applyFont="1" applyFill="1" applyBorder="1" applyAlignment="1">
      <alignment vertical="top"/>
    </xf>
    <xf numFmtId="0" fontId="9" fillId="0" borderId="0" xfId="0" applyFont="1" applyFill="1" applyBorder="1" applyAlignment="1">
      <alignment horizontal="left" vertical="center"/>
    </xf>
    <xf numFmtId="0" fontId="9" fillId="0" borderId="21" xfId="0" applyFont="1" applyFill="1" applyBorder="1" applyAlignment="1">
      <alignment vertical="center"/>
    </xf>
    <xf numFmtId="0" fontId="9" fillId="0" borderId="2"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Border="1" applyAlignment="1">
      <alignment horizontal="distributed"/>
    </xf>
    <xf numFmtId="0" fontId="9" fillId="0" borderId="0" xfId="0" applyFont="1" applyFill="1" applyAlignment="1">
      <alignment horizontal="distributed"/>
    </xf>
    <xf numFmtId="196" fontId="3" fillId="0" borderId="0" xfId="0" applyNumberFormat="1" applyFont="1" applyFill="1" applyBorder="1" applyAlignment="1">
      <alignment/>
    </xf>
    <xf numFmtId="0" fontId="10" fillId="0" borderId="0" xfId="0" applyFont="1" applyFill="1" applyBorder="1" applyAlignment="1">
      <alignment horizontal="distributed"/>
    </xf>
    <xf numFmtId="0" fontId="10" fillId="0" borderId="0" xfId="0" applyFont="1" applyFill="1" applyAlignment="1">
      <alignment horizontal="distributed"/>
    </xf>
    <xf numFmtId="184" fontId="4" fillId="0" borderId="0" xfId="0" applyNumberFormat="1" applyFont="1" applyFill="1" applyBorder="1" applyAlignment="1">
      <alignment/>
    </xf>
    <xf numFmtId="0" fontId="9" fillId="0" borderId="11" xfId="0" applyFont="1" applyFill="1" applyBorder="1" applyAlignment="1">
      <alignment horizontal="distributed" vertical="top"/>
    </xf>
    <xf numFmtId="184" fontId="3" fillId="0" borderId="11" xfId="0" applyNumberFormat="1" applyFont="1" applyFill="1" applyBorder="1" applyAlignment="1">
      <alignment/>
    </xf>
    <xf numFmtId="184" fontId="9" fillId="0" borderId="0" xfId="0" applyNumberFormat="1" applyFont="1" applyFill="1" applyBorder="1" applyAlignment="1">
      <alignment/>
    </xf>
    <xf numFmtId="0" fontId="4" fillId="0" borderId="0" xfId="0" applyFont="1" applyAlignment="1">
      <alignment/>
    </xf>
    <xf numFmtId="0" fontId="9" fillId="0" borderId="0" xfId="0" applyFont="1" applyBorder="1" applyAlignment="1">
      <alignment/>
    </xf>
    <xf numFmtId="0" fontId="2" fillId="0" borderId="0" xfId="0" applyFont="1" applyBorder="1" applyAlignment="1">
      <alignment/>
    </xf>
    <xf numFmtId="0" fontId="3" fillId="0" borderId="20" xfId="0" applyFont="1" applyBorder="1" applyAlignment="1">
      <alignment horizontal="center"/>
    </xf>
    <xf numFmtId="0" fontId="3" fillId="0" borderId="13" xfId="0" applyFont="1" applyBorder="1" applyAlignment="1">
      <alignment horizontal="center"/>
    </xf>
    <xf numFmtId="0" fontId="3" fillId="0" borderId="13"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4" xfId="0" applyFont="1" applyBorder="1" applyAlignment="1">
      <alignment horizontal="center" vertical="top"/>
    </xf>
    <xf numFmtId="0" fontId="3" fillId="0" borderId="12" xfId="0" applyFont="1" applyBorder="1" applyAlignment="1">
      <alignment horizontal="center" vertical="top"/>
    </xf>
    <xf numFmtId="0" fontId="3" fillId="0" borderId="8" xfId="0" applyFont="1" applyBorder="1" applyAlignment="1">
      <alignment horizontal="center" vertical="center"/>
    </xf>
    <xf numFmtId="0" fontId="3" fillId="0" borderId="3" xfId="0" applyFont="1" applyBorder="1" applyAlignment="1">
      <alignment horizontal="center" vertical="center"/>
    </xf>
    <xf numFmtId="197" fontId="3" fillId="0" borderId="0" xfId="0" applyNumberFormat="1" applyFont="1" applyBorder="1" applyAlignment="1">
      <alignment vertical="center"/>
    </xf>
    <xf numFmtId="197" fontId="3" fillId="0" borderId="0" xfId="0" applyNumberFormat="1" applyFont="1" applyFill="1" applyBorder="1" applyAlignment="1">
      <alignment vertical="center"/>
    </xf>
    <xf numFmtId="41" fontId="3" fillId="0" borderId="0" xfId="0" applyNumberFormat="1" applyFont="1" applyAlignment="1">
      <alignment vertical="center"/>
    </xf>
    <xf numFmtId="0" fontId="3" fillId="0" borderId="3" xfId="0" applyFont="1" applyBorder="1" applyAlignment="1">
      <alignment/>
    </xf>
    <xf numFmtId="0" fontId="4" fillId="0" borderId="0" xfId="0" applyFont="1" applyBorder="1" applyAlignment="1">
      <alignment horizontal="center" vertical="center"/>
    </xf>
    <xf numFmtId="0" fontId="4" fillId="0" borderId="3" xfId="0" applyFont="1" applyBorder="1" applyAlignment="1">
      <alignment horizontal="center" vertical="center"/>
    </xf>
    <xf numFmtId="197" fontId="4" fillId="0" borderId="0" xfId="0" applyNumberFormat="1" applyFont="1" applyFill="1" applyBorder="1" applyAlignment="1">
      <alignment vertical="center"/>
    </xf>
    <xf numFmtId="0" fontId="3" fillId="0" borderId="0" xfId="0" applyFont="1" applyBorder="1" applyAlignment="1">
      <alignment horizontal="distributed"/>
    </xf>
    <xf numFmtId="0" fontId="3" fillId="0" borderId="3" xfId="0" applyFont="1" applyBorder="1" applyAlignment="1">
      <alignment horizontal="distributed"/>
    </xf>
    <xf numFmtId="197" fontId="3" fillId="0" borderId="0" xfId="0" applyNumberFormat="1" applyFont="1" applyBorder="1" applyAlignment="1">
      <alignment/>
    </xf>
    <xf numFmtId="197" fontId="3" fillId="0" borderId="0" xfId="0" applyNumberFormat="1" applyFont="1" applyAlignment="1">
      <alignment/>
    </xf>
    <xf numFmtId="0" fontId="3" fillId="0" borderId="11" xfId="0" applyFont="1" applyBorder="1" applyAlignment="1">
      <alignment horizontal="distributed" vertical="center"/>
    </xf>
    <xf numFmtId="0" fontId="3" fillId="0" borderId="9" xfId="0" applyFont="1" applyBorder="1" applyAlignment="1">
      <alignment horizontal="distributed" vertical="center"/>
    </xf>
    <xf numFmtId="197" fontId="3" fillId="0" borderId="10" xfId="0" applyNumberFormat="1" applyFont="1" applyBorder="1" applyAlignment="1">
      <alignment/>
    </xf>
    <xf numFmtId="197" fontId="3" fillId="0" borderId="11" xfId="0" applyNumberFormat="1" applyFont="1" applyBorder="1" applyAlignment="1">
      <alignment vertical="center"/>
    </xf>
    <xf numFmtId="197" fontId="9" fillId="0" borderId="0" xfId="0" applyNumberFormat="1" applyFont="1" applyAlignment="1">
      <alignment/>
    </xf>
    <xf numFmtId="0" fontId="3" fillId="0" borderId="17" xfId="0" applyFont="1" applyBorder="1" applyAlignment="1">
      <alignment horizontal="centerContinuous" vertical="center"/>
    </xf>
    <xf numFmtId="0" fontId="3" fillId="0" borderId="21" xfId="0" applyFont="1" applyBorder="1" applyAlignment="1">
      <alignment horizontal="centerContinuous" vertical="center"/>
    </xf>
    <xf numFmtId="0" fontId="3" fillId="0" borderId="20" xfId="0" applyFont="1" applyBorder="1" applyAlignment="1">
      <alignment horizontal="centerContinuous"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xf>
    <xf numFmtId="0" fontId="3" fillId="0" borderId="3" xfId="0" applyFont="1" applyBorder="1" applyAlignment="1">
      <alignment horizontal="center"/>
    </xf>
    <xf numFmtId="197" fontId="3" fillId="0" borderId="0" xfId="0" applyNumberFormat="1" applyFont="1" applyAlignment="1">
      <alignment horizontal="right"/>
    </xf>
    <xf numFmtId="197" fontId="3" fillId="0" borderId="3" xfId="0" applyNumberFormat="1" applyFont="1" applyBorder="1" applyAlignment="1">
      <alignment horizontal="right"/>
    </xf>
    <xf numFmtId="197" fontId="3" fillId="0" borderId="0" xfId="0" applyNumberFormat="1" applyFont="1" applyBorder="1" applyAlignment="1">
      <alignment horizontal="right"/>
    </xf>
    <xf numFmtId="197" fontId="3" fillId="0" borderId="0" xfId="0" applyNumberFormat="1" applyFont="1" applyFill="1" applyBorder="1" applyAlignment="1">
      <alignment horizontal="right"/>
    </xf>
    <xf numFmtId="41" fontId="3" fillId="0" borderId="3" xfId="0" applyNumberFormat="1" applyFont="1" applyBorder="1" applyAlignment="1">
      <alignment horizontal="right"/>
    </xf>
    <xf numFmtId="41" fontId="3" fillId="0" borderId="0" xfId="0" applyNumberFormat="1" applyFont="1" applyAlignment="1">
      <alignment horizontal="right"/>
    </xf>
    <xf numFmtId="41" fontId="3" fillId="0" borderId="0" xfId="0" applyNumberFormat="1" applyFont="1" applyBorder="1" applyAlignment="1">
      <alignment horizontal="right"/>
    </xf>
    <xf numFmtId="0" fontId="2" fillId="0" borderId="0" xfId="0" applyFont="1" applyAlignment="1">
      <alignment/>
    </xf>
    <xf numFmtId="0" fontId="3" fillId="0" borderId="11" xfId="0" applyFont="1" applyBorder="1" applyAlignment="1">
      <alignment horizontal="center"/>
    </xf>
    <xf numFmtId="0" fontId="3" fillId="0" borderId="9" xfId="0" applyFont="1" applyBorder="1" applyAlignment="1">
      <alignment horizontal="center"/>
    </xf>
    <xf numFmtId="197" fontId="3" fillId="0" borderId="11" xfId="0" applyNumberFormat="1" applyFont="1" applyFill="1" applyBorder="1" applyAlignment="1">
      <alignment horizontal="right"/>
    </xf>
    <xf numFmtId="197" fontId="3" fillId="0" borderId="9" xfId="0" applyNumberFormat="1" applyFont="1" applyFill="1" applyBorder="1" applyAlignment="1">
      <alignment horizontal="right"/>
    </xf>
    <xf numFmtId="0" fontId="8" fillId="0" borderId="0" xfId="0" applyFont="1" applyBorder="1" applyAlignment="1">
      <alignment/>
    </xf>
    <xf numFmtId="0" fontId="8" fillId="0" borderId="0" xfId="0" applyFont="1" applyAlignment="1">
      <alignment/>
    </xf>
    <xf numFmtId="0" fontId="7" fillId="0" borderId="0" xfId="0" applyFont="1" applyBorder="1" applyAlignment="1">
      <alignment/>
    </xf>
    <xf numFmtId="0" fontId="9" fillId="0" borderId="0" xfId="0" applyFont="1" applyBorder="1" applyAlignment="1">
      <alignment vertical="center"/>
    </xf>
    <xf numFmtId="0" fontId="3" fillId="0" borderId="20"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Continuous"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197" fontId="3" fillId="0" borderId="0" xfId="0" applyNumberFormat="1" applyFont="1" applyAlignment="1">
      <alignment vertical="center"/>
    </xf>
    <xf numFmtId="197" fontId="3" fillId="0" borderId="3" xfId="0" applyNumberFormat="1" applyFont="1" applyBorder="1" applyAlignment="1">
      <alignment vertical="center"/>
    </xf>
    <xf numFmtId="0" fontId="2" fillId="0" borderId="3" xfId="0" applyFont="1" applyBorder="1" applyAlignment="1">
      <alignment horizontal="center" vertical="center"/>
    </xf>
    <xf numFmtId="184" fontId="4" fillId="0" borderId="0" xfId="17" applyNumberFormat="1" applyFont="1" applyBorder="1" applyAlignment="1">
      <alignment horizontal="right" vertical="center"/>
    </xf>
    <xf numFmtId="184" fontId="4" fillId="0" borderId="0" xfId="0" applyNumberFormat="1" applyFont="1" applyBorder="1" applyAlignment="1">
      <alignment horizontal="right" vertical="center"/>
    </xf>
    <xf numFmtId="184" fontId="4" fillId="0" borderId="3" xfId="0" applyNumberFormat="1" applyFont="1" applyBorder="1" applyAlignment="1">
      <alignment horizontal="right" vertical="center"/>
    </xf>
    <xf numFmtId="184" fontId="4" fillId="0" borderId="3" xfId="17" applyNumberFormat="1" applyFont="1" applyBorder="1" applyAlignment="1">
      <alignment horizontal="right" vertical="center"/>
    </xf>
    <xf numFmtId="0" fontId="3" fillId="0" borderId="0" xfId="0" applyFont="1" applyBorder="1" applyAlignment="1">
      <alignment horizontal="distributed" vertical="center"/>
    </xf>
    <xf numFmtId="0" fontId="3" fillId="0" borderId="3" xfId="0" applyFont="1" applyBorder="1" applyAlignment="1">
      <alignment horizontal="distributed" vertical="center"/>
    </xf>
    <xf numFmtId="197" fontId="3" fillId="0" borderId="10" xfId="0" applyNumberFormat="1" applyFont="1" applyBorder="1" applyAlignment="1">
      <alignment vertical="center"/>
    </xf>
    <xf numFmtId="197" fontId="3" fillId="0" borderId="9" xfId="0" applyNumberFormat="1" applyFont="1" applyBorder="1" applyAlignment="1">
      <alignment vertical="center"/>
    </xf>
    <xf numFmtId="0" fontId="3" fillId="0" borderId="0" xfId="0" applyFont="1" applyFill="1" applyAlignment="1" applyProtection="1">
      <alignment horizontal="right" vertical="center"/>
      <protection/>
    </xf>
    <xf numFmtId="0" fontId="7" fillId="0" borderId="0" xfId="0" applyFont="1" applyAlignment="1">
      <alignment vertical="center"/>
    </xf>
    <xf numFmtId="0" fontId="9" fillId="0" borderId="0" xfId="0" applyFont="1" applyAlignment="1">
      <alignment vertical="center"/>
    </xf>
    <xf numFmtId="197" fontId="4" fillId="0" borderId="0" xfId="0" applyNumberFormat="1" applyFont="1" applyBorder="1" applyAlignment="1">
      <alignment vertical="center"/>
    </xf>
    <xf numFmtId="0" fontId="4" fillId="0" borderId="0" xfId="0" applyFont="1" applyFill="1" applyAlignment="1">
      <alignment/>
    </xf>
    <xf numFmtId="0" fontId="3" fillId="0" borderId="0" xfId="0" applyFont="1" applyAlignment="1">
      <alignment/>
    </xf>
    <xf numFmtId="0" fontId="3" fillId="0" borderId="0" xfId="0" applyFont="1" applyBorder="1" applyAlignment="1">
      <alignment/>
    </xf>
    <xf numFmtId="0" fontId="3" fillId="0" borderId="1" xfId="0" applyFont="1" applyFill="1" applyBorder="1" applyAlignment="1">
      <alignment horizontal="centerContinuous" vertical="center"/>
    </xf>
    <xf numFmtId="0" fontId="3" fillId="0" borderId="1" xfId="0" applyFont="1" applyBorder="1" applyAlignment="1">
      <alignment horizontal="centerContinuous" vertical="center"/>
    </xf>
    <xf numFmtId="0" fontId="9" fillId="0" borderId="22"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49" fontId="3" fillId="0" borderId="3" xfId="0" applyNumberFormat="1" applyFont="1" applyFill="1" applyBorder="1" applyAlignment="1">
      <alignment vertical="top"/>
    </xf>
    <xf numFmtId="197" fontId="3" fillId="0" borderId="0" xfId="0" applyNumberFormat="1" applyFont="1" applyFill="1" applyBorder="1" applyAlignment="1" applyProtection="1">
      <alignment horizontal="right" vertical="top"/>
      <protection locked="0"/>
    </xf>
    <xf numFmtId="197" fontId="3" fillId="0" borderId="4" xfId="0" applyNumberFormat="1" applyFont="1" applyFill="1" applyBorder="1" applyAlignment="1" applyProtection="1">
      <alignment horizontal="right" vertical="center"/>
      <protection locked="0"/>
    </xf>
    <xf numFmtId="197" fontId="3" fillId="0" borderId="0" xfId="0" applyNumberFormat="1" applyFont="1" applyFill="1" applyBorder="1" applyAlignment="1" applyProtection="1">
      <alignment horizontal="right" vertical="center"/>
      <protection locked="0"/>
    </xf>
    <xf numFmtId="49" fontId="4" fillId="0" borderId="9" xfId="0" applyNumberFormat="1" applyFont="1" applyFill="1" applyBorder="1" applyAlignment="1">
      <alignment vertical="top"/>
    </xf>
    <xf numFmtId="197" fontId="4" fillId="0" borderId="11" xfId="0" applyNumberFormat="1" applyFont="1" applyFill="1" applyBorder="1" applyAlignment="1" applyProtection="1">
      <alignment horizontal="right" vertical="center"/>
      <protection locked="0"/>
    </xf>
    <xf numFmtId="49" fontId="4" fillId="0" borderId="0" xfId="0" applyNumberFormat="1" applyFont="1" applyFill="1" applyBorder="1" applyAlignment="1">
      <alignment vertical="top"/>
    </xf>
    <xf numFmtId="197" fontId="4" fillId="0" borderId="0" xfId="0" applyNumberFormat="1" applyFont="1" applyFill="1" applyBorder="1" applyAlignment="1" applyProtection="1">
      <alignment horizontal="right" vertical="center"/>
      <protection locked="0"/>
    </xf>
    <xf numFmtId="0" fontId="8" fillId="0" borderId="0" xfId="0" applyFont="1" applyAlignment="1">
      <alignment vertical="center"/>
    </xf>
    <xf numFmtId="0" fontId="14" fillId="0" borderId="0" xfId="0" applyFont="1" applyAlignment="1">
      <alignment vertical="center"/>
    </xf>
    <xf numFmtId="0" fontId="14" fillId="0" borderId="0" xfId="0" applyFont="1" applyAlignment="1">
      <alignment/>
    </xf>
    <xf numFmtId="0" fontId="9" fillId="0" borderId="0" xfId="0" applyFont="1" applyAlignment="1">
      <alignment/>
    </xf>
    <xf numFmtId="0" fontId="3" fillId="0" borderId="11" xfId="0" applyFont="1" applyBorder="1" applyAlignment="1">
      <alignment/>
    </xf>
    <xf numFmtId="0" fontId="3" fillId="0" borderId="11" xfId="0" applyFont="1" applyFill="1" applyBorder="1" applyAlignment="1">
      <alignment horizontal="right"/>
    </xf>
    <xf numFmtId="0" fontId="3" fillId="0" borderId="1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1" xfId="0" applyFont="1" applyBorder="1" applyAlignment="1">
      <alignment horizontal="center" vertical="center"/>
    </xf>
    <xf numFmtId="0" fontId="3" fillId="0" borderId="17" xfId="0" applyFont="1" applyBorder="1" applyAlignment="1">
      <alignment horizontal="centerContinuous"/>
    </xf>
    <xf numFmtId="0" fontId="3" fillId="0" borderId="24" xfId="0" applyFont="1" applyFill="1" applyBorder="1" applyAlignment="1">
      <alignment horizontal="center" vertical="center"/>
    </xf>
    <xf numFmtId="0" fontId="7" fillId="0" borderId="24" xfId="0" applyFont="1" applyBorder="1" applyAlignment="1">
      <alignment horizontal="center" vertical="center"/>
    </xf>
    <xf numFmtId="0" fontId="3" fillId="0" borderId="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5" xfId="0" applyFont="1" applyBorder="1" applyAlignment="1">
      <alignment horizontal="center" vertical="center"/>
    </xf>
    <xf numFmtId="0" fontId="7" fillId="0" borderId="5" xfId="0" applyFont="1" applyBorder="1" applyAlignment="1">
      <alignment horizontal="center" vertical="center"/>
    </xf>
    <xf numFmtId="0" fontId="3" fillId="0" borderId="26" xfId="0" applyFont="1" applyFill="1" applyBorder="1" applyAlignment="1">
      <alignment horizontal="center" vertical="center"/>
    </xf>
    <xf numFmtId="0" fontId="3" fillId="0" borderId="24" xfId="0" applyFont="1" applyFill="1" applyBorder="1" applyAlignment="1">
      <alignment horizontal="center" vertical="top"/>
    </xf>
    <xf numFmtId="3" fontId="3" fillId="0" borderId="0" xfId="0" applyNumberFormat="1" applyFont="1" applyFill="1" applyBorder="1" applyAlignment="1">
      <alignment horizontal="right" vertical="top"/>
    </xf>
    <xf numFmtId="0" fontId="3" fillId="0" borderId="24" xfId="0" applyFont="1" applyBorder="1" applyAlignment="1">
      <alignment horizontal="center" vertical="center"/>
    </xf>
    <xf numFmtId="3" fontId="3" fillId="0" borderId="4" xfId="0" applyNumberFormat="1" applyFont="1" applyFill="1" applyBorder="1" applyAlignment="1">
      <alignment horizontal="right" vertical="top"/>
    </xf>
    <xf numFmtId="0" fontId="4" fillId="0" borderId="5" xfId="0" applyFont="1" applyFill="1" applyBorder="1" applyAlignment="1">
      <alignment horizontal="center" vertical="center"/>
    </xf>
    <xf numFmtId="3" fontId="4" fillId="0" borderId="8" xfId="0" applyNumberFormat="1" applyFont="1" applyFill="1" applyBorder="1" applyAlignment="1">
      <alignment horizontal="right" vertical="top"/>
    </xf>
    <xf numFmtId="3" fontId="4" fillId="0" borderId="14" xfId="0" applyNumberFormat="1" applyFont="1" applyFill="1" applyBorder="1" applyAlignment="1">
      <alignment horizontal="right" vertical="top"/>
    </xf>
    <xf numFmtId="3" fontId="3" fillId="0" borderId="0" xfId="0" applyNumberFormat="1" applyFont="1" applyFill="1" applyBorder="1" applyAlignment="1" applyProtection="1">
      <alignment horizontal="right" vertical="top"/>
      <protection locked="0"/>
    </xf>
    <xf numFmtId="3" fontId="3" fillId="0" borderId="0" xfId="0" applyNumberFormat="1" applyFont="1" applyBorder="1" applyAlignment="1">
      <alignment vertical="top"/>
    </xf>
    <xf numFmtId="0" fontId="4" fillId="0" borderId="5" xfId="0" applyFont="1" applyFill="1" applyBorder="1" applyAlignment="1">
      <alignment horizontal="center" vertical="top"/>
    </xf>
    <xf numFmtId="3" fontId="4" fillId="0" borderId="14" xfId="0" applyNumberFormat="1" applyFont="1" applyFill="1" applyBorder="1" applyAlignment="1" applyProtection="1">
      <alignment horizontal="right" vertical="top"/>
      <protection locked="0"/>
    </xf>
    <xf numFmtId="3" fontId="4" fillId="0" borderId="14" xfId="0" applyNumberFormat="1" applyFont="1" applyFill="1" applyBorder="1" applyAlignment="1">
      <alignment vertical="top"/>
    </xf>
    <xf numFmtId="0" fontId="3" fillId="0" borderId="9" xfId="0" applyFont="1" applyFill="1" applyBorder="1" applyAlignment="1">
      <alignment horizontal="center" vertical="center"/>
    </xf>
    <xf numFmtId="0" fontId="4" fillId="0" borderId="27" xfId="0" applyFont="1" applyFill="1" applyBorder="1" applyAlignment="1">
      <alignment horizontal="center" vertical="top"/>
    </xf>
    <xf numFmtId="3" fontId="4" fillId="0" borderId="11" xfId="0" applyNumberFormat="1" applyFont="1" applyFill="1" applyBorder="1" applyAlignment="1" applyProtection="1">
      <alignment horizontal="right" vertical="top"/>
      <protection locked="0"/>
    </xf>
    <xf numFmtId="3" fontId="4" fillId="0" borderId="11" xfId="0" applyNumberFormat="1" applyFont="1" applyFill="1" applyBorder="1" applyAlignment="1">
      <alignment horizontal="right" vertical="top"/>
    </xf>
    <xf numFmtId="3" fontId="4" fillId="0" borderId="11" xfId="0" applyNumberFormat="1" applyFont="1" applyFill="1" applyBorder="1" applyAlignment="1">
      <alignment vertical="top"/>
    </xf>
    <xf numFmtId="0" fontId="25" fillId="0" borderId="0" xfId="0" applyFont="1" applyFill="1" applyAlignment="1">
      <alignment vertical="center"/>
    </xf>
    <xf numFmtId="49" fontId="4" fillId="0" borderId="0" xfId="0" applyNumberFormat="1" applyFont="1" applyFill="1" applyAlignment="1">
      <alignment/>
    </xf>
    <xf numFmtId="0" fontId="3" fillId="0" borderId="0" xfId="0" applyFont="1" applyFill="1" applyAlignment="1">
      <alignment horizontal="right" vertical="top"/>
    </xf>
    <xf numFmtId="0" fontId="3" fillId="0" borderId="2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41" fontId="3" fillId="0" borderId="4" xfId="0" applyNumberFormat="1" applyFont="1" applyFill="1" applyBorder="1" applyAlignment="1">
      <alignment vertical="center"/>
    </xf>
    <xf numFmtId="41" fontId="3" fillId="0" borderId="0" xfId="0" applyNumberFormat="1" applyFont="1" applyFill="1" applyBorder="1" applyAlignment="1" applyProtection="1">
      <alignment vertical="center"/>
      <protection locked="0"/>
    </xf>
    <xf numFmtId="0" fontId="8" fillId="0" borderId="9" xfId="0" applyFont="1" applyFill="1" applyBorder="1" applyAlignment="1">
      <alignment horizontal="center" vertical="center"/>
    </xf>
    <xf numFmtId="41" fontId="8" fillId="0" borderId="10" xfId="0" applyNumberFormat="1" applyFont="1" applyFill="1" applyBorder="1" applyAlignment="1">
      <alignment vertical="center"/>
    </xf>
    <xf numFmtId="41" fontId="8" fillId="0" borderId="11" xfId="0" applyNumberFormat="1" applyFont="1" applyFill="1" applyBorder="1" applyAlignment="1" applyProtection="1">
      <alignment vertical="center"/>
      <protection locked="0"/>
    </xf>
    <xf numFmtId="41" fontId="8" fillId="0" borderId="11" xfId="0" applyNumberFormat="1" applyFont="1" applyFill="1" applyBorder="1" applyAlignment="1" applyProtection="1">
      <alignment horizontal="right" vertical="center"/>
      <protection locked="0"/>
    </xf>
    <xf numFmtId="0" fontId="7" fillId="0" borderId="0" xfId="0" applyFont="1" applyFill="1" applyAlignment="1">
      <alignment/>
    </xf>
    <xf numFmtId="0" fontId="16" fillId="0" borderId="0" xfId="0" applyFont="1" applyFill="1" applyAlignment="1">
      <alignment vertical="center"/>
    </xf>
    <xf numFmtId="200" fontId="0" fillId="0" borderId="0" xfId="17" applyNumberFormat="1" applyFill="1" applyBorder="1" applyAlignment="1">
      <alignment/>
    </xf>
    <xf numFmtId="49" fontId="4" fillId="0" borderId="0" xfId="22" applyNumberFormat="1" applyFont="1" applyFill="1">
      <alignment/>
      <protection/>
    </xf>
    <xf numFmtId="0" fontId="3" fillId="0" borderId="0" xfId="22" applyFont="1" applyFill="1">
      <alignment/>
      <protection/>
    </xf>
    <xf numFmtId="0" fontId="9" fillId="0" borderId="0" xfId="22" applyFont="1" applyFill="1" applyBorder="1" applyAlignment="1">
      <alignment vertical="top"/>
      <protection/>
    </xf>
    <xf numFmtId="0" fontId="3" fillId="0" borderId="0" xfId="22" applyFont="1" applyFill="1" applyBorder="1" applyAlignment="1">
      <alignment vertical="top"/>
      <protection/>
    </xf>
    <xf numFmtId="0" fontId="3" fillId="0" borderId="0" xfId="22" applyFont="1" applyFill="1" applyBorder="1">
      <alignment/>
      <protection/>
    </xf>
    <xf numFmtId="0" fontId="9" fillId="0" borderId="0" xfId="22" applyFont="1" applyFill="1" applyBorder="1" applyAlignment="1">
      <alignment horizontal="center" vertical="top"/>
      <protection/>
    </xf>
    <xf numFmtId="0" fontId="3" fillId="0" borderId="0" xfId="22" applyFont="1" applyFill="1" applyBorder="1" applyAlignment="1">
      <alignment horizontal="right"/>
      <protection/>
    </xf>
    <xf numFmtId="0" fontId="3" fillId="0" borderId="13" xfId="22" applyFont="1" applyFill="1" applyBorder="1" applyAlignment="1">
      <alignment horizontal="center" vertical="center"/>
      <protection/>
    </xf>
    <xf numFmtId="0" fontId="3" fillId="0" borderId="22" xfId="22" applyFont="1" applyFill="1" applyBorder="1" applyAlignment="1">
      <alignment horizontal="center" vertical="center"/>
      <protection/>
    </xf>
    <xf numFmtId="0" fontId="3" fillId="0" borderId="2" xfId="22" applyFont="1" applyFill="1" applyBorder="1" applyAlignment="1">
      <alignment horizontal="centerContinuous" vertical="center"/>
      <protection/>
    </xf>
    <xf numFmtId="0" fontId="3" fillId="0" borderId="20" xfId="22" applyFont="1" applyFill="1" applyBorder="1" applyAlignment="1">
      <alignment horizontal="centerContinuous" vertical="center"/>
      <protection/>
    </xf>
    <xf numFmtId="0" fontId="3" fillId="0" borderId="17" xfId="22" applyFont="1" applyFill="1" applyBorder="1" applyAlignment="1">
      <alignment horizontal="centerContinuous" vertical="center"/>
      <protection/>
    </xf>
    <xf numFmtId="0" fontId="3" fillId="0" borderId="21" xfId="22" applyFont="1" applyFill="1" applyBorder="1" applyAlignment="1">
      <alignment horizontal="centerContinuous" vertical="center"/>
      <protection/>
    </xf>
    <xf numFmtId="0" fontId="3" fillId="0" borderId="12" xfId="22" applyFont="1" applyFill="1" applyBorder="1" applyAlignment="1">
      <alignment horizontal="center" vertical="center"/>
      <protection/>
    </xf>
    <xf numFmtId="0" fontId="3" fillId="0" borderId="5" xfId="22" applyFont="1" applyFill="1" applyBorder="1" applyAlignment="1">
      <alignment horizontal="center" vertical="center"/>
      <protection/>
    </xf>
    <xf numFmtId="0" fontId="3" fillId="0" borderId="16" xfId="22" applyFont="1" applyFill="1" applyBorder="1" applyAlignment="1">
      <alignment horizontal="center" vertical="center"/>
      <protection/>
    </xf>
    <xf numFmtId="0" fontId="3" fillId="0" borderId="15" xfId="22" applyFont="1" applyFill="1" applyBorder="1" applyAlignment="1">
      <alignment horizontal="center" vertical="center"/>
      <protection/>
    </xf>
    <xf numFmtId="0" fontId="3" fillId="0" borderId="19" xfId="22" applyFont="1" applyFill="1" applyBorder="1" applyAlignment="1">
      <alignment horizontal="center" vertical="center"/>
      <protection/>
    </xf>
    <xf numFmtId="0" fontId="14" fillId="0" borderId="15" xfId="22" applyFont="1" applyFill="1" applyBorder="1" applyAlignment="1">
      <alignment vertical="center" wrapText="1"/>
      <protection/>
    </xf>
    <xf numFmtId="0" fontId="14" fillId="0" borderId="16" xfId="22" applyFont="1" applyFill="1" applyBorder="1" applyAlignment="1">
      <alignment horizontal="center" vertical="center" wrapText="1"/>
      <protection/>
    </xf>
    <xf numFmtId="0" fontId="3" fillId="0" borderId="3" xfId="22" applyFont="1" applyFill="1" applyBorder="1" applyAlignment="1">
      <alignment horizontal="distributed" vertical="center"/>
      <protection/>
    </xf>
    <xf numFmtId="41" fontId="3" fillId="0" borderId="0" xfId="22" applyNumberFormat="1" applyFont="1" applyFill="1" applyBorder="1" applyAlignment="1">
      <alignment vertical="center"/>
      <protection/>
    </xf>
    <xf numFmtId="41" fontId="3" fillId="0" borderId="0" xfId="22" applyNumberFormat="1" applyFont="1" applyFill="1" applyBorder="1" applyAlignment="1" applyProtection="1">
      <alignment vertical="center"/>
      <protection locked="0"/>
    </xf>
    <xf numFmtId="0" fontId="3" fillId="0" borderId="0" xfId="22" applyFont="1" applyFill="1" applyAlignment="1">
      <alignment vertical="center"/>
      <protection/>
    </xf>
    <xf numFmtId="0" fontId="2" fillId="0" borderId="0" xfId="22" applyFont="1" applyFill="1" applyBorder="1" applyAlignment="1">
      <alignment vertical="center"/>
      <protection/>
    </xf>
    <xf numFmtId="0" fontId="4" fillId="0" borderId="9" xfId="22" applyFont="1" applyFill="1" applyBorder="1" applyAlignment="1">
      <alignment horizontal="distributed" vertical="center"/>
      <protection/>
    </xf>
    <xf numFmtId="41" fontId="4" fillId="0" borderId="11" xfId="22" applyNumberFormat="1" applyFont="1" applyFill="1" applyBorder="1" applyAlignment="1">
      <alignment vertical="center"/>
      <protection/>
    </xf>
    <xf numFmtId="41" fontId="4" fillId="0" borderId="11" xfId="22" applyNumberFormat="1" applyFont="1" applyFill="1" applyBorder="1" applyAlignment="1" applyProtection="1">
      <alignment vertical="center"/>
      <protection locked="0"/>
    </xf>
    <xf numFmtId="0" fontId="4" fillId="0" borderId="0" xfId="22" applyFont="1" applyFill="1" applyAlignment="1">
      <alignment vertical="center"/>
      <protection/>
    </xf>
    <xf numFmtId="0" fontId="7" fillId="0" borderId="0" xfId="22" applyFont="1" applyFill="1" applyAlignment="1">
      <alignment vertical="center"/>
      <protection/>
    </xf>
    <xf numFmtId="0" fontId="7" fillId="0" borderId="0" xfId="22" applyFont="1" applyFill="1" applyBorder="1" applyAlignment="1">
      <alignment vertical="center"/>
      <protection/>
    </xf>
    <xf numFmtId="0" fontId="9" fillId="0" borderId="0" xfId="22" applyFont="1" applyFill="1" applyAlignment="1">
      <alignment horizontal="left" vertical="center"/>
      <protection/>
    </xf>
    <xf numFmtId="0" fontId="9" fillId="0" borderId="0" xfId="22" applyFont="1" applyFill="1">
      <alignment/>
      <protection/>
    </xf>
    <xf numFmtId="49" fontId="4" fillId="0" borderId="0" xfId="0" applyNumberFormat="1" applyFont="1" applyFill="1" applyAlignment="1">
      <alignment vertical="top"/>
    </xf>
    <xf numFmtId="49" fontId="9" fillId="0" borderId="0" xfId="0" applyNumberFormat="1" applyFont="1" applyFill="1" applyAlignment="1" applyProtection="1">
      <alignment horizontal="left" vertical="top"/>
      <protection/>
    </xf>
    <xf numFmtId="0" fontId="9" fillId="0" borderId="0" xfId="0" applyFont="1" applyFill="1" applyBorder="1" applyAlignment="1">
      <alignment horizontal="center"/>
    </xf>
    <xf numFmtId="49" fontId="3" fillId="0" borderId="0" xfId="0" applyNumberFormat="1" applyFont="1" applyFill="1" applyAlignment="1" applyProtection="1">
      <alignment horizontal="left"/>
      <protection/>
    </xf>
    <xf numFmtId="0" fontId="3" fillId="0" borderId="22" xfId="0" applyFont="1" applyFill="1" applyBorder="1" applyAlignment="1" applyProtection="1">
      <alignment horizontal="center" vertical="center" wrapText="1"/>
      <protection/>
    </xf>
    <xf numFmtId="0" fontId="3" fillId="0" borderId="23" xfId="0" applyFont="1" applyFill="1" applyBorder="1" applyAlignment="1" applyProtection="1">
      <alignment horizontal="center" vertical="center" wrapText="1"/>
      <protection/>
    </xf>
    <xf numFmtId="0" fontId="3" fillId="0" borderId="5" xfId="0" applyFont="1" applyFill="1" applyBorder="1" applyAlignment="1">
      <alignment/>
    </xf>
    <xf numFmtId="0" fontId="3" fillId="0" borderId="8" xfId="0" applyFont="1" applyFill="1" applyBorder="1" applyAlignment="1">
      <alignment/>
    </xf>
    <xf numFmtId="0" fontId="3" fillId="0" borderId="15"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0" xfId="0" applyFont="1" applyFill="1" applyBorder="1" applyAlignment="1">
      <alignment horizontal="center" vertical="top"/>
    </xf>
    <xf numFmtId="197" fontId="3" fillId="0" borderId="4" xfId="0" applyNumberFormat="1" applyFont="1" applyFill="1" applyBorder="1" applyAlignment="1" applyProtection="1">
      <alignment vertical="top"/>
      <protection/>
    </xf>
    <xf numFmtId="197" fontId="3" fillId="0" borderId="0" xfId="0" applyNumberFormat="1" applyFont="1" applyFill="1" applyBorder="1" applyAlignment="1" applyProtection="1">
      <alignment vertical="top"/>
      <protection/>
    </xf>
    <xf numFmtId="192" fontId="3" fillId="0" borderId="0" xfId="0" applyNumberFormat="1" applyFont="1" applyFill="1" applyBorder="1" applyAlignment="1" applyProtection="1">
      <alignment vertical="top"/>
      <protection/>
    </xf>
    <xf numFmtId="197" fontId="3" fillId="0" borderId="0" xfId="0" applyNumberFormat="1" applyFont="1" applyFill="1" applyBorder="1" applyAlignment="1" applyProtection="1">
      <alignment horizontal="right" vertical="top"/>
      <protection/>
    </xf>
    <xf numFmtId="0" fontId="3" fillId="0" borderId="0" xfId="0" applyFont="1" applyFill="1" applyAlignment="1">
      <alignment vertical="top"/>
    </xf>
    <xf numFmtId="0" fontId="4" fillId="0" borderId="11" xfId="0" applyFont="1" applyFill="1" applyBorder="1" applyAlignment="1">
      <alignment horizontal="center" vertical="top"/>
    </xf>
    <xf numFmtId="197" fontId="4" fillId="0" borderId="10" xfId="0" applyNumberFormat="1" applyFont="1" applyFill="1" applyBorder="1" applyAlignment="1" applyProtection="1">
      <alignment vertical="top"/>
      <protection/>
    </xf>
    <xf numFmtId="197" fontId="4" fillId="0" borderId="11" xfId="0" applyNumberFormat="1" applyFont="1" applyFill="1" applyBorder="1" applyAlignment="1" applyProtection="1">
      <alignment vertical="top"/>
      <protection/>
    </xf>
    <xf numFmtId="192" fontId="4" fillId="0" borderId="11" xfId="0" applyNumberFormat="1" applyFont="1" applyFill="1" applyBorder="1" applyAlignment="1" applyProtection="1">
      <alignment vertical="top"/>
      <protection/>
    </xf>
    <xf numFmtId="197" fontId="4" fillId="0" borderId="11" xfId="0" applyNumberFormat="1" applyFont="1" applyFill="1" applyBorder="1" applyAlignment="1" applyProtection="1">
      <alignment horizontal="right" vertical="top"/>
      <protection/>
    </xf>
    <xf numFmtId="0" fontId="32" fillId="0" borderId="0" xfId="0" applyFont="1" applyFill="1" applyAlignment="1">
      <alignment vertical="top"/>
    </xf>
    <xf numFmtId="49" fontId="7" fillId="0" borderId="0" xfId="0" applyNumberFormat="1" applyFont="1" applyFill="1" applyAlignment="1" applyProtection="1">
      <alignment vertical="center"/>
      <protection/>
    </xf>
    <xf numFmtId="209" fontId="3" fillId="0" borderId="0" xfId="0" applyNumberFormat="1" applyFont="1" applyFill="1" applyAlignment="1" applyProtection="1">
      <alignment vertical="center"/>
      <protection/>
    </xf>
    <xf numFmtId="37" fontId="7" fillId="0" borderId="0" xfId="0" applyNumberFormat="1" applyFont="1" applyFill="1" applyAlignment="1" applyProtection="1">
      <alignment vertical="center"/>
      <protection/>
    </xf>
    <xf numFmtId="0" fontId="9" fillId="0" borderId="0" xfId="0" applyFont="1" applyFill="1" applyAlignment="1">
      <alignment horizontal="left" vertical="top"/>
    </xf>
    <xf numFmtId="37" fontId="9" fillId="0" borderId="0" xfId="0" applyNumberFormat="1" applyFont="1" applyFill="1" applyAlignment="1" applyProtection="1">
      <alignment/>
      <protection/>
    </xf>
    <xf numFmtId="209" fontId="3" fillId="0" borderId="0" xfId="0" applyNumberFormat="1" applyFont="1" applyFill="1" applyAlignment="1" applyProtection="1">
      <alignment/>
      <protection/>
    </xf>
    <xf numFmtId="0" fontId="3" fillId="0" borderId="0" xfId="0" applyNumberFormat="1" applyFont="1" applyFill="1" applyAlignment="1" applyProtection="1">
      <alignment/>
      <protection/>
    </xf>
    <xf numFmtId="37" fontId="3" fillId="0" borderId="0" xfId="0" applyNumberFormat="1" applyFont="1" applyFill="1" applyAlignment="1" applyProtection="1">
      <alignment/>
      <protection/>
    </xf>
    <xf numFmtId="49" fontId="4" fillId="0" borderId="0" xfId="0" applyNumberFormat="1" applyFont="1" applyFill="1" applyBorder="1" applyAlignment="1" applyProtection="1">
      <alignment horizontal="left"/>
      <protection/>
    </xf>
    <xf numFmtId="0" fontId="9" fillId="0" borderId="0" xfId="0" applyFont="1" applyFill="1" applyBorder="1" applyAlignment="1">
      <alignment horizontal="right"/>
    </xf>
    <xf numFmtId="0" fontId="3" fillId="0" borderId="0" xfId="0" applyFont="1" applyFill="1" applyBorder="1" applyAlignment="1" applyProtection="1">
      <alignment horizontal="left"/>
      <protection/>
    </xf>
    <xf numFmtId="49" fontId="4" fillId="0" borderId="11" xfId="0" applyNumberFormat="1" applyFont="1" applyFill="1" applyBorder="1" applyAlignment="1" applyProtection="1">
      <alignment horizontal="left"/>
      <protection/>
    </xf>
    <xf numFmtId="0" fontId="3" fillId="0" borderId="11" xfId="0" applyFont="1" applyFill="1" applyBorder="1" applyAlignment="1">
      <alignment/>
    </xf>
    <xf numFmtId="0" fontId="3" fillId="0" borderId="4" xfId="0" applyFont="1" applyFill="1" applyBorder="1" applyAlignment="1" applyProtection="1">
      <alignment horizontal="center" vertical="center"/>
      <protection/>
    </xf>
    <xf numFmtId="0" fontId="3" fillId="0" borderId="23" xfId="0" applyFont="1" applyFill="1" applyBorder="1" applyAlignment="1" applyProtection="1">
      <alignment horizontal="center" wrapText="1"/>
      <protection/>
    </xf>
    <xf numFmtId="0" fontId="3" fillId="0" borderId="0" xfId="0" applyFont="1" applyFill="1" applyAlignment="1">
      <alignment horizontal="center"/>
    </xf>
    <xf numFmtId="0" fontId="0" fillId="0" borderId="12" xfId="0" applyFont="1" applyBorder="1" applyAlignment="1">
      <alignment horizontal="center" vertical="center"/>
    </xf>
    <xf numFmtId="49" fontId="7" fillId="0" borderId="5" xfId="0" applyNumberFormat="1" applyFont="1" applyFill="1" applyBorder="1" applyAlignment="1" applyProtection="1">
      <alignment horizontal="center" vertical="top"/>
      <protection/>
    </xf>
    <xf numFmtId="0" fontId="0" fillId="0" borderId="8" xfId="0" applyFont="1" applyBorder="1" applyAlignment="1">
      <alignment horizontal="center" wrapText="1"/>
    </xf>
    <xf numFmtId="49" fontId="7" fillId="0" borderId="0" xfId="0" applyNumberFormat="1" applyFont="1" applyFill="1" applyBorder="1" applyAlignment="1" applyProtection="1">
      <alignment horizontal="center" vertical="top"/>
      <protection/>
    </xf>
    <xf numFmtId="49" fontId="9" fillId="0" borderId="0" xfId="0" applyNumberFormat="1" applyFont="1" applyFill="1" applyAlignment="1">
      <alignment horizontal="center" vertical="top"/>
    </xf>
    <xf numFmtId="0" fontId="4" fillId="0" borderId="28" xfId="0" applyFont="1" applyFill="1" applyBorder="1" applyAlignment="1" applyProtection="1">
      <alignment horizontal="center" vertical="center"/>
      <protection/>
    </xf>
    <xf numFmtId="182" fontId="4" fillId="0" borderId="29" xfId="0" applyNumberFormat="1" applyFont="1" applyFill="1" applyBorder="1" applyAlignment="1" applyProtection="1">
      <alignment vertical="center"/>
      <protection locked="0"/>
    </xf>
    <xf numFmtId="182" fontId="4" fillId="0" borderId="28" xfId="0" applyNumberFormat="1" applyFont="1" applyFill="1" applyBorder="1" applyAlignment="1" applyProtection="1">
      <alignment vertical="center"/>
      <protection/>
    </xf>
    <xf numFmtId="182" fontId="4" fillId="0" borderId="0" xfId="0" applyNumberFormat="1" applyFont="1" applyFill="1" applyBorder="1" applyAlignment="1" applyProtection="1">
      <alignment vertical="center"/>
      <protection/>
    </xf>
    <xf numFmtId="0" fontId="7" fillId="0" borderId="20"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37" fontId="9" fillId="0" borderId="0" xfId="0" applyNumberFormat="1" applyFont="1" applyFill="1" applyAlignment="1" applyProtection="1">
      <alignment horizontal="left" vertical="center"/>
      <protection/>
    </xf>
    <xf numFmtId="0" fontId="3" fillId="0" borderId="11" xfId="0" applyFont="1" applyFill="1" applyBorder="1" applyAlignment="1" applyProtection="1">
      <alignment horizontal="left"/>
      <protection/>
    </xf>
    <xf numFmtId="0" fontId="3" fillId="0" borderId="14" xfId="0" applyFont="1" applyFill="1" applyBorder="1" applyAlignment="1">
      <alignment horizontal="centerContinuous" vertical="center"/>
    </xf>
    <xf numFmtId="0" fontId="3" fillId="0" borderId="0" xfId="0" applyFont="1" applyFill="1" applyBorder="1" applyAlignment="1">
      <alignment horizontal="center"/>
    </xf>
    <xf numFmtId="49" fontId="9" fillId="0" borderId="4" xfId="0" applyNumberFormat="1" applyFont="1" applyFill="1" applyBorder="1" applyAlignment="1" applyProtection="1">
      <alignment horizontal="center"/>
      <protection/>
    </xf>
    <xf numFmtId="0" fontId="3" fillId="0" borderId="4" xfId="0" applyFont="1" applyFill="1" applyBorder="1" applyAlignment="1" applyProtection="1">
      <alignment horizontal="center"/>
      <protection/>
    </xf>
    <xf numFmtId="49" fontId="9" fillId="0" borderId="14" xfId="0" applyNumberFormat="1" applyFont="1" applyFill="1" applyBorder="1" applyAlignment="1">
      <alignment horizontal="center" vertical="top"/>
    </xf>
    <xf numFmtId="49" fontId="7" fillId="0" borderId="14" xfId="0" applyNumberFormat="1" applyFont="1" applyFill="1" applyBorder="1" applyAlignment="1" applyProtection="1">
      <alignment horizontal="center" vertical="top"/>
      <protection/>
    </xf>
    <xf numFmtId="0" fontId="3" fillId="0" borderId="0" xfId="0" applyFont="1" applyFill="1" applyBorder="1" applyAlignment="1" applyProtection="1">
      <alignment horizontal="center" vertical="top"/>
      <protection/>
    </xf>
    <xf numFmtId="182" fontId="3" fillId="0" borderId="4" xfId="0" applyNumberFormat="1" applyFont="1" applyFill="1" applyBorder="1" applyAlignment="1" applyProtection="1">
      <alignment/>
      <protection/>
    </xf>
    <xf numFmtId="0" fontId="2" fillId="0" borderId="0" xfId="0" applyFont="1" applyFill="1" applyAlignment="1">
      <alignment vertical="top"/>
    </xf>
    <xf numFmtId="0" fontId="7" fillId="0" borderId="20" xfId="0" applyFont="1" applyFill="1" applyBorder="1" applyAlignment="1" applyProtection="1">
      <alignment horizontal="left" vertical="center"/>
      <protection/>
    </xf>
    <xf numFmtId="0" fontId="7" fillId="0" borderId="20" xfId="0" applyFont="1" applyFill="1" applyBorder="1" applyAlignment="1" applyProtection="1">
      <alignment horizontal="left" vertical="center" wrapText="1"/>
      <protection/>
    </xf>
    <xf numFmtId="0" fontId="3" fillId="0" borderId="0" xfId="0" applyFont="1" applyAlignment="1">
      <alignment horizontal="right"/>
    </xf>
    <xf numFmtId="0" fontId="3" fillId="0" borderId="30" xfId="0" applyFont="1"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vertical="center"/>
    </xf>
    <xf numFmtId="0" fontId="4" fillId="0" borderId="0" xfId="0" applyFont="1" applyBorder="1" applyAlignment="1">
      <alignment horizontal="distributed"/>
    </xf>
    <xf numFmtId="0" fontId="4" fillId="0" borderId="3" xfId="0" applyFont="1" applyBorder="1" applyAlignment="1">
      <alignment horizontal="distributed"/>
    </xf>
    <xf numFmtId="41" fontId="4" fillId="0" borderId="0" xfId="0" applyNumberFormat="1" applyFont="1" applyBorder="1" applyAlignment="1">
      <alignment/>
    </xf>
    <xf numFmtId="0" fontId="4" fillId="0" borderId="0" xfId="0" applyFont="1" applyBorder="1" applyAlignment="1">
      <alignment horizontal="center"/>
    </xf>
    <xf numFmtId="0" fontId="4" fillId="0" borderId="3" xfId="0" applyFont="1" applyBorder="1" applyAlignment="1">
      <alignment horizontal="center"/>
    </xf>
    <xf numFmtId="41" fontId="3" fillId="0" borderId="0" xfId="0" applyNumberFormat="1" applyFont="1" applyBorder="1" applyAlignment="1">
      <alignment/>
    </xf>
    <xf numFmtId="0" fontId="3" fillId="0" borderId="11" xfId="0" applyFont="1" applyBorder="1" applyAlignment="1">
      <alignment horizontal="distributed" vertical="top"/>
    </xf>
    <xf numFmtId="0" fontId="3" fillId="0" borderId="9" xfId="0" applyFont="1" applyBorder="1" applyAlignment="1">
      <alignment horizontal="distributed" vertical="top"/>
    </xf>
    <xf numFmtId="41" fontId="3" fillId="0" borderId="11" xfId="0" applyNumberFormat="1" applyFont="1" applyBorder="1" applyAlignment="1">
      <alignment vertical="top"/>
    </xf>
    <xf numFmtId="41" fontId="3" fillId="0" borderId="11" xfId="0" applyNumberFormat="1" applyFont="1" applyBorder="1" applyAlignment="1">
      <alignment/>
    </xf>
    <xf numFmtId="0" fontId="33" fillId="0" borderId="0" xfId="0" applyFont="1" applyAlignment="1">
      <alignment/>
    </xf>
    <xf numFmtId="0" fontId="9" fillId="0" borderId="0" xfId="0" applyFont="1" applyAlignment="1">
      <alignment horizontal="left"/>
    </xf>
    <xf numFmtId="0" fontId="2" fillId="0" borderId="0" xfId="0" applyFont="1" applyFill="1" applyAlignment="1">
      <alignment/>
    </xf>
    <xf numFmtId="0" fontId="7" fillId="0" borderId="13" xfId="0" applyFont="1" applyFill="1" applyBorder="1" applyAlignment="1">
      <alignment horizontal="center" vertical="center"/>
    </xf>
    <xf numFmtId="0" fontId="7" fillId="0" borderId="2" xfId="0" applyFont="1" applyFill="1" applyBorder="1" applyAlignment="1">
      <alignment horizontal="centerContinuous" vertical="center"/>
    </xf>
    <xf numFmtId="0" fontId="7" fillId="0" borderId="17" xfId="0" applyFont="1" applyFill="1" applyBorder="1" applyAlignment="1">
      <alignment horizontal="centerContinuous" vertical="center"/>
    </xf>
    <xf numFmtId="0" fontId="7" fillId="0" borderId="21" xfId="0" applyFont="1" applyFill="1" applyBorder="1" applyAlignment="1">
      <alignment horizontal="centerContinuous" vertical="center"/>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0" xfId="0" applyFont="1" applyFill="1" applyAlignment="1">
      <alignment horizontal="center" vertical="center"/>
    </xf>
    <xf numFmtId="0" fontId="7" fillId="0" borderId="3" xfId="0" applyFont="1" applyFill="1" applyBorder="1" applyAlignment="1">
      <alignment horizontal="center" vertical="center"/>
    </xf>
    <xf numFmtId="0" fontId="7" fillId="0" borderId="16" xfId="0" applyFont="1" applyFill="1" applyBorder="1" applyAlignment="1">
      <alignment horizontal="centerContinuous" vertical="center"/>
    </xf>
    <xf numFmtId="0" fontId="7" fillId="0" borderId="18" xfId="0" applyFont="1" applyFill="1" applyBorder="1" applyAlignment="1">
      <alignment horizontal="centerContinuous" vertical="center"/>
    </xf>
    <xf numFmtId="0" fontId="7" fillId="0" borderId="19" xfId="0" applyFont="1" applyFill="1" applyBorder="1" applyAlignment="1">
      <alignment horizontal="centerContinuous" vertical="center"/>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26" xfId="0" applyFont="1" applyFill="1" applyBorder="1" applyAlignment="1">
      <alignment horizontal="center" vertical="center"/>
    </xf>
    <xf numFmtId="0" fontId="20"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25" xfId="0" applyFont="1" applyFill="1" applyBorder="1" applyAlignment="1">
      <alignment horizontal="center" vertical="center"/>
    </xf>
    <xf numFmtId="0" fontId="7" fillId="0" borderId="8" xfId="0" applyFont="1" applyFill="1" applyBorder="1" applyAlignment="1">
      <alignment horizontal="centerContinuous" vertical="center"/>
    </xf>
    <xf numFmtId="0" fontId="7" fillId="0" borderId="12" xfId="0" applyFont="1" applyFill="1" applyBorder="1" applyAlignment="1">
      <alignment horizontal="centerContinuous" vertical="center"/>
    </xf>
    <xf numFmtId="0" fontId="7" fillId="0" borderId="16" xfId="0" applyFont="1" applyFill="1" applyBorder="1" applyAlignment="1">
      <alignment horizontal="center" vertical="center"/>
    </xf>
    <xf numFmtId="0" fontId="7" fillId="0" borderId="19" xfId="0" applyFont="1" applyFill="1" applyBorder="1" applyAlignment="1">
      <alignment horizontal="center" vertical="center"/>
    </xf>
    <xf numFmtId="0" fontId="14"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12" xfId="0" applyFont="1" applyFill="1" applyBorder="1" applyAlignment="1">
      <alignment horizontal="center" vertical="center"/>
    </xf>
    <xf numFmtId="0" fontId="20" fillId="0" borderId="5"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xf>
    <xf numFmtId="0" fontId="7" fillId="0" borderId="3" xfId="0" applyFont="1" applyFill="1" applyBorder="1" applyAlignment="1">
      <alignment horizontal="center" vertical="top"/>
    </xf>
    <xf numFmtId="3" fontId="3" fillId="0" borderId="0" xfId="0" applyNumberFormat="1" applyFont="1" applyFill="1" applyBorder="1" applyAlignment="1" applyProtection="1">
      <alignment vertical="top"/>
      <protection locked="0"/>
    </xf>
    <xf numFmtId="0" fontId="7" fillId="0" borderId="0" xfId="0" applyFont="1" applyFill="1" applyBorder="1" applyAlignment="1">
      <alignment horizontal="center" vertical="top"/>
    </xf>
    <xf numFmtId="3" fontId="3" fillId="0" borderId="4" xfId="0" applyNumberFormat="1" applyFont="1" applyFill="1" applyBorder="1" applyAlignment="1" applyProtection="1">
      <alignment vertical="top"/>
      <protection locked="0"/>
    </xf>
    <xf numFmtId="0" fontId="7" fillId="0" borderId="3" xfId="0" applyFont="1" applyFill="1" applyBorder="1" applyAlignment="1">
      <alignment horizontal="center" vertical="center"/>
    </xf>
    <xf numFmtId="3" fontId="3" fillId="0" borderId="0" xfId="0" applyNumberFormat="1" applyFont="1" applyFill="1" applyBorder="1" applyAlignment="1" applyProtection="1">
      <alignment vertical="center"/>
      <protection locked="0"/>
    </xf>
    <xf numFmtId="49" fontId="19" fillId="0" borderId="9" xfId="0" applyNumberFormat="1" applyFont="1" applyFill="1" applyBorder="1" applyAlignment="1">
      <alignment horizontal="center" vertical="center"/>
    </xf>
    <xf numFmtId="3" fontId="4" fillId="0" borderId="11" xfId="0" applyNumberFormat="1" applyFont="1" applyFill="1" applyBorder="1" applyAlignment="1" applyProtection="1">
      <alignment vertical="center"/>
      <protection locked="0"/>
    </xf>
    <xf numFmtId="184" fontId="7" fillId="0" borderId="0" xfId="0" applyNumberFormat="1" applyFont="1" applyFill="1" applyAlignment="1">
      <alignment/>
    </xf>
    <xf numFmtId="184" fontId="4" fillId="0" borderId="0" xfId="0" applyNumberFormat="1" applyFont="1" applyFill="1" applyBorder="1" applyAlignment="1" applyProtection="1">
      <alignment/>
      <protection locked="0"/>
    </xf>
    <xf numFmtId="184" fontId="3" fillId="0" borderId="0" xfId="0" applyNumberFormat="1" applyFont="1" applyFill="1" applyAlignment="1">
      <alignment/>
    </xf>
    <xf numFmtId="0" fontId="7" fillId="0" borderId="0" xfId="0" applyFont="1" applyFill="1" applyAlignment="1">
      <alignment/>
    </xf>
    <xf numFmtId="184" fontId="9" fillId="0" borderId="0" xfId="0" applyNumberFormat="1" applyFont="1" applyFill="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9" xfId="0" applyFont="1" applyBorder="1" applyAlignment="1">
      <alignment horizontal="center" vertical="center"/>
    </xf>
    <xf numFmtId="210" fontId="3" fillId="0" borderId="0" xfId="0" applyNumberFormat="1" applyFont="1" applyFill="1" applyBorder="1" applyAlignment="1" applyProtection="1">
      <alignment vertical="center"/>
      <protection locked="0"/>
    </xf>
    <xf numFmtId="0" fontId="4" fillId="0" borderId="9" xfId="0" applyFont="1" applyBorder="1" applyAlignment="1">
      <alignment horizontal="center" vertical="center"/>
    </xf>
    <xf numFmtId="210" fontId="4" fillId="0" borderId="11" xfId="0" applyNumberFormat="1" applyFont="1" applyFill="1" applyBorder="1" applyAlignment="1" applyProtection="1">
      <alignment vertical="center"/>
      <protection locked="0"/>
    </xf>
    <xf numFmtId="0" fontId="3" fillId="0" borderId="23"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0" fillId="0" borderId="21" xfId="0" applyFont="1" applyBorder="1" applyAlignment="1">
      <alignment horizontal="center" vertical="center"/>
    </xf>
    <xf numFmtId="0" fontId="0" fillId="0" borderId="17" xfId="0" applyFont="1" applyBorder="1" applyAlignment="1">
      <alignment horizontal="center" vertical="center"/>
    </xf>
    <xf numFmtId="0" fontId="0" fillId="0" borderId="8" xfId="0" applyFont="1" applyBorder="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 xfId="0" applyFont="1" applyFill="1" applyBorder="1" applyAlignment="1">
      <alignment horizontal="center" vertical="top"/>
    </xf>
    <xf numFmtId="3" fontId="3" fillId="0" borderId="0" xfId="0" applyNumberFormat="1" applyFont="1" applyFill="1" applyBorder="1" applyAlignment="1">
      <alignment/>
    </xf>
    <xf numFmtId="3" fontId="3" fillId="0" borderId="4" xfId="0" applyNumberFormat="1" applyFont="1" applyFill="1" applyBorder="1" applyAlignment="1">
      <alignment horizontal="right" vertical="center"/>
    </xf>
    <xf numFmtId="3" fontId="3" fillId="0" borderId="0" xfId="0" applyNumberFormat="1" applyFont="1" applyFill="1" applyBorder="1" applyAlignment="1">
      <alignment vertical="center"/>
    </xf>
    <xf numFmtId="3" fontId="3" fillId="0" borderId="0" xfId="0" applyNumberFormat="1" applyFont="1" applyFill="1" applyBorder="1" applyAlignment="1" applyProtection="1">
      <alignment horizontal="right" vertical="center"/>
      <protection locked="0"/>
    </xf>
    <xf numFmtId="3" fontId="3" fillId="0" borderId="0" xfId="0" applyNumberFormat="1" applyFont="1" applyFill="1" applyBorder="1" applyAlignment="1">
      <alignment horizontal="right" vertical="center"/>
    </xf>
    <xf numFmtId="3" fontId="4" fillId="0" borderId="10" xfId="0" applyNumberFormat="1" applyFont="1" applyFill="1" applyBorder="1" applyAlignment="1">
      <alignment horizontal="right" vertical="center"/>
    </xf>
    <xf numFmtId="3" fontId="4" fillId="0" borderId="11" xfId="0" applyNumberFormat="1" applyFont="1" applyFill="1" applyBorder="1" applyAlignment="1">
      <alignment vertical="center"/>
    </xf>
    <xf numFmtId="3" fontId="4" fillId="0" borderId="11" xfId="0" applyNumberFormat="1" applyFont="1" applyFill="1" applyBorder="1" applyAlignment="1" applyProtection="1">
      <alignment horizontal="right" vertical="center"/>
      <protection locked="0"/>
    </xf>
    <xf numFmtId="3" fontId="4" fillId="0" borderId="11" xfId="0" applyNumberFormat="1" applyFont="1" applyFill="1" applyBorder="1" applyAlignment="1">
      <alignment horizontal="right" vertical="center"/>
    </xf>
    <xf numFmtId="0" fontId="4" fillId="0" borderId="0" xfId="0" applyFont="1" applyFill="1" applyBorder="1" applyAlignment="1">
      <alignment vertical="top"/>
    </xf>
    <xf numFmtId="0" fontId="7" fillId="0" borderId="0" xfId="0" applyFont="1" applyFill="1" applyAlignment="1">
      <alignment horizontal="left" vertical="center"/>
    </xf>
    <xf numFmtId="3" fontId="4" fillId="0" borderId="0" xfId="0" applyNumberFormat="1" applyFont="1" applyFill="1" applyBorder="1" applyAlignment="1">
      <alignment horizontal="right" vertical="center"/>
    </xf>
    <xf numFmtId="3" fontId="4" fillId="0" borderId="0" xfId="0" applyNumberFormat="1" applyFont="1" applyFill="1" applyBorder="1" applyAlignment="1">
      <alignment vertical="center"/>
    </xf>
    <xf numFmtId="3" fontId="4" fillId="0" borderId="0" xfId="0" applyNumberFormat="1" applyFont="1" applyFill="1" applyBorder="1" applyAlignment="1" applyProtection="1">
      <alignment horizontal="right" vertical="center"/>
      <protection locked="0"/>
    </xf>
    <xf numFmtId="182" fontId="3" fillId="0" borderId="0" xfId="0" applyNumberFormat="1" applyFont="1" applyFill="1" applyAlignment="1">
      <alignment/>
    </xf>
    <xf numFmtId="184" fontId="4" fillId="0" borderId="0" xfId="0" applyNumberFormat="1" applyFont="1" applyFill="1" applyBorder="1" applyAlignment="1">
      <alignment horizontal="center"/>
    </xf>
    <xf numFmtId="0" fontId="3" fillId="0" borderId="0" xfId="0" applyFont="1" applyFill="1" applyBorder="1" applyAlignment="1">
      <alignment horizontal="right" vertical="top"/>
    </xf>
    <xf numFmtId="0" fontId="3" fillId="0" borderId="21" xfId="0" applyFont="1" applyFill="1" applyBorder="1" applyAlignment="1">
      <alignment horizontal="centerContinuous" vertical="center"/>
    </xf>
    <xf numFmtId="0" fontId="3" fillId="0" borderId="17" xfId="0" applyFont="1" applyFill="1" applyBorder="1" applyAlignment="1">
      <alignment horizontal="center" vertical="center"/>
    </xf>
    <xf numFmtId="0" fontId="3" fillId="0" borderId="16" xfId="0" applyFont="1" applyFill="1" applyBorder="1" applyAlignment="1">
      <alignment horizontal="center" vertical="center"/>
    </xf>
    <xf numFmtId="196" fontId="3" fillId="0" borderId="4" xfId="0" applyNumberFormat="1" applyFont="1" applyFill="1" applyBorder="1" applyAlignment="1">
      <alignment vertical="top"/>
    </xf>
    <xf numFmtId="196" fontId="3" fillId="0" borderId="0" xfId="0" applyNumberFormat="1" applyFont="1" applyFill="1" applyBorder="1" applyAlignment="1">
      <alignment vertical="top"/>
    </xf>
    <xf numFmtId="196" fontId="3" fillId="0" borderId="4" xfId="0" applyNumberFormat="1" applyFont="1" applyFill="1" applyBorder="1" applyAlignment="1">
      <alignment vertical="center"/>
    </xf>
    <xf numFmtId="196" fontId="3" fillId="0" borderId="0" xfId="0" applyNumberFormat="1" applyFont="1" applyFill="1" applyBorder="1" applyAlignment="1">
      <alignment vertical="center"/>
    </xf>
    <xf numFmtId="196" fontId="4" fillId="0" borderId="10" xfId="0" applyNumberFormat="1" applyFont="1" applyFill="1" applyBorder="1" applyAlignment="1">
      <alignment vertical="center"/>
    </xf>
    <xf numFmtId="196" fontId="4" fillId="0" borderId="11" xfId="0" applyNumberFormat="1" applyFont="1" applyFill="1" applyBorder="1" applyAlignment="1">
      <alignment vertical="center"/>
    </xf>
    <xf numFmtId="0" fontId="3" fillId="0" borderId="0" xfId="0" applyFont="1" applyFill="1" applyAlignment="1">
      <alignment vertical="top" shrinkToFit="1"/>
    </xf>
    <xf numFmtId="0" fontId="3" fillId="0" borderId="0" xfId="0" applyFont="1" applyFill="1" applyAlignment="1">
      <alignment shrinkToFit="1"/>
    </xf>
    <xf numFmtId="0" fontId="3" fillId="0" borderId="11" xfId="0" applyFont="1" applyFill="1" applyBorder="1" applyAlignment="1">
      <alignment shrinkToFit="1"/>
    </xf>
    <xf numFmtId="0" fontId="3" fillId="0" borderId="20" xfId="0" applyFont="1" applyFill="1"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35" fillId="0" borderId="23" xfId="0" applyFont="1" applyFill="1" applyBorder="1" applyAlignment="1">
      <alignment horizontal="center"/>
    </xf>
    <xf numFmtId="0" fontId="35" fillId="0" borderId="13" xfId="0" applyFont="1" applyFill="1" applyBorder="1" applyAlignment="1">
      <alignment horizontal="center"/>
    </xf>
    <xf numFmtId="0" fontId="20" fillId="0" borderId="23" xfId="0" applyFont="1" applyFill="1" applyBorder="1" applyAlignment="1">
      <alignment horizontal="center"/>
    </xf>
    <xf numFmtId="0" fontId="0" fillId="0" borderId="14" xfId="0" applyBorder="1" applyAlignment="1">
      <alignment horizontal="center" vertical="center"/>
    </xf>
    <xf numFmtId="0" fontId="0" fillId="0" borderId="12" xfId="0" applyBorder="1" applyAlignment="1">
      <alignment horizontal="center" vertical="center"/>
    </xf>
    <xf numFmtId="0" fontId="3" fillId="0" borderId="19"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5" fillId="0" borderId="8" xfId="0" applyFont="1" applyFill="1" applyBorder="1" applyAlignment="1">
      <alignment horizontal="center" vertical="center"/>
    </xf>
    <xf numFmtId="0" fontId="35" fillId="0" borderId="12" xfId="0" applyFont="1" applyFill="1" applyBorder="1" applyAlignment="1">
      <alignment horizontal="center" vertical="center"/>
    </xf>
    <xf numFmtId="0" fontId="20" fillId="0" borderId="8" xfId="0" applyFont="1" applyFill="1" applyBorder="1" applyAlignment="1">
      <alignment horizontal="center" vertical="top"/>
    </xf>
    <xf numFmtId="0" fontId="4" fillId="0" borderId="25" xfId="0" applyFont="1" applyFill="1" applyBorder="1" applyAlignment="1">
      <alignment horizontal="distributed" shrinkToFit="1"/>
    </xf>
    <xf numFmtId="0" fontId="36" fillId="0" borderId="25" xfId="0" applyFont="1" applyBorder="1" applyAlignment="1">
      <alignment horizontal="distributed" shrinkToFit="1"/>
    </xf>
    <xf numFmtId="0" fontId="0" fillId="0" borderId="26" xfId="0" applyBorder="1" applyAlignment="1">
      <alignment horizontal="distributed" shrinkToFit="1"/>
    </xf>
    <xf numFmtId="197" fontId="3" fillId="0" borderId="25" xfId="0" applyNumberFormat="1" applyFont="1" applyFill="1" applyBorder="1" applyAlignment="1">
      <alignment/>
    </xf>
    <xf numFmtId="41" fontId="3" fillId="0" borderId="25" xfId="0" applyNumberFormat="1" applyFont="1" applyFill="1" applyBorder="1" applyAlignment="1">
      <alignment/>
    </xf>
    <xf numFmtId="0" fontId="3" fillId="0" borderId="0" xfId="0" applyFont="1" applyFill="1" applyBorder="1" applyAlignment="1">
      <alignment horizontal="distributed" shrinkToFit="1"/>
    </xf>
    <xf numFmtId="0" fontId="3" fillId="0" borderId="3" xfId="0" applyFont="1" applyFill="1" applyBorder="1" applyAlignment="1">
      <alignment horizontal="distributed" shrinkToFit="1"/>
    </xf>
    <xf numFmtId="197" fontId="3" fillId="0" borderId="0" xfId="0" applyNumberFormat="1" applyFont="1" applyFill="1" applyBorder="1" applyAlignment="1">
      <alignment/>
    </xf>
    <xf numFmtId="41" fontId="3" fillId="0" borderId="0" xfId="0" applyNumberFormat="1" applyFont="1" applyFill="1" applyBorder="1" applyAlignment="1">
      <alignment/>
    </xf>
    <xf numFmtId="41" fontId="0" fillId="0" borderId="0" xfId="0" applyNumberFormat="1" applyFont="1" applyFill="1" applyAlignment="1">
      <alignment/>
    </xf>
    <xf numFmtId="0" fontId="14" fillId="0" borderId="0" xfId="0" applyFont="1" applyFill="1" applyBorder="1" applyAlignment="1">
      <alignment horizontal="distributed" shrinkToFit="1"/>
    </xf>
    <xf numFmtId="0" fontId="3" fillId="0" borderId="3" xfId="0" applyFont="1" applyFill="1" applyBorder="1" applyAlignment="1">
      <alignment shrinkToFit="1"/>
    </xf>
    <xf numFmtId="197" fontId="3" fillId="0" borderId="0" xfId="0" applyNumberFormat="1" applyFont="1" applyFill="1" applyBorder="1" applyAlignment="1" quotePrefix="1">
      <alignment/>
    </xf>
    <xf numFmtId="41" fontId="0" fillId="0" borderId="0" xfId="0" applyNumberFormat="1" applyFont="1" applyAlignment="1">
      <alignment/>
    </xf>
    <xf numFmtId="0" fontId="0" fillId="0" borderId="0" xfId="0" applyAlignment="1">
      <alignment/>
    </xf>
    <xf numFmtId="0" fontId="3" fillId="0" borderId="0" xfId="0" applyFont="1" applyFill="1" applyBorder="1" applyAlignment="1">
      <alignment horizontal="distributed" wrapText="1" shrinkToFit="1"/>
    </xf>
    <xf numFmtId="0" fontId="3" fillId="0" borderId="3" xfId="0" applyFont="1" applyFill="1" applyBorder="1" applyAlignment="1">
      <alignment horizontal="distributed" wrapText="1" shrinkToFit="1"/>
    </xf>
    <xf numFmtId="41" fontId="3" fillId="0" borderId="0" xfId="0" applyNumberFormat="1" applyFont="1" applyFill="1" applyBorder="1" applyAlignment="1">
      <alignment vertical="center"/>
    </xf>
    <xf numFmtId="41" fontId="0" fillId="0" borderId="0" xfId="0" applyNumberFormat="1" applyFont="1" applyFill="1" applyAlignment="1">
      <alignment vertical="center"/>
    </xf>
    <xf numFmtId="0" fontId="4" fillId="0" borderId="0" xfId="0" applyFont="1" applyFill="1" applyBorder="1" applyAlignment="1">
      <alignment horizontal="distributed" shrinkToFit="1"/>
    </xf>
    <xf numFmtId="0" fontId="36" fillId="0" borderId="0" xfId="0" applyFont="1" applyFill="1" applyBorder="1" applyAlignment="1">
      <alignment horizontal="distributed" shrinkToFit="1"/>
    </xf>
    <xf numFmtId="0" fontId="0" fillId="0" borderId="3" xfId="0" applyFill="1" applyBorder="1" applyAlignment="1">
      <alignment horizontal="distributed" shrinkToFit="1"/>
    </xf>
    <xf numFmtId="41" fontId="0" fillId="0" borderId="0" xfId="0" applyNumberFormat="1" applyFont="1" applyFill="1" applyAlignment="1">
      <alignment/>
    </xf>
    <xf numFmtId="0" fontId="4" fillId="0" borderId="0" xfId="0" applyFont="1" applyFill="1" applyBorder="1" applyAlignment="1">
      <alignment horizontal="distributed" shrinkToFit="1"/>
    </xf>
    <xf numFmtId="197" fontId="3" fillId="0" borderId="0" xfId="0" applyNumberFormat="1" applyFont="1" applyFill="1" applyBorder="1" applyAlignment="1">
      <alignment shrinkToFit="1"/>
    </xf>
    <xf numFmtId="41" fontId="3" fillId="0" borderId="0" xfId="0" applyNumberFormat="1" applyFont="1" applyFill="1" applyBorder="1" applyAlignment="1">
      <alignment shrinkToFit="1"/>
    </xf>
    <xf numFmtId="41" fontId="0" fillId="0" borderId="0" xfId="0" applyNumberFormat="1" applyFont="1" applyFill="1" applyAlignment="1">
      <alignment shrinkToFit="1"/>
    </xf>
    <xf numFmtId="41" fontId="0" fillId="0" borderId="0" xfId="0" applyNumberFormat="1" applyFont="1" applyFill="1" applyAlignment="1">
      <alignment shrinkToFit="1"/>
    </xf>
    <xf numFmtId="197" fontId="3" fillId="0" borderId="0" xfId="0" applyNumberFormat="1" applyFont="1" applyFill="1" applyBorder="1" applyAlignment="1" quotePrefix="1">
      <alignment shrinkToFit="1"/>
    </xf>
    <xf numFmtId="0" fontId="37" fillId="0" borderId="0" xfId="0" applyFont="1" applyFill="1" applyBorder="1" applyAlignment="1">
      <alignment horizontal="distributed" shrinkToFit="1"/>
    </xf>
    <xf numFmtId="0" fontId="3" fillId="0" borderId="3" xfId="0" applyFont="1" applyFill="1" applyBorder="1" applyAlignment="1">
      <alignment/>
    </xf>
    <xf numFmtId="0" fontId="36" fillId="0" borderId="0" xfId="0" applyFont="1" applyFill="1" applyAlignment="1">
      <alignment shrinkToFit="1"/>
    </xf>
    <xf numFmtId="0" fontId="0" fillId="0" borderId="0" xfId="0" applyFill="1" applyBorder="1" applyAlignment="1">
      <alignment horizontal="distributed" shrinkToFit="1"/>
    </xf>
    <xf numFmtId="197" fontId="3" fillId="0" borderId="4" xfId="0" applyNumberFormat="1" applyFont="1" applyFill="1" applyBorder="1" applyAlignment="1">
      <alignment shrinkToFit="1"/>
    </xf>
    <xf numFmtId="0" fontId="36" fillId="0" borderId="0" xfId="0" applyFont="1" applyFill="1" applyAlignment="1">
      <alignment horizontal="distributed" shrinkToFit="1"/>
    </xf>
    <xf numFmtId="0" fontId="7" fillId="0" borderId="0" xfId="0" applyFont="1" applyFill="1" applyBorder="1" applyAlignment="1">
      <alignment horizontal="distributed" shrinkToFit="1"/>
    </xf>
    <xf numFmtId="0" fontId="32" fillId="0" borderId="0" xfId="0" applyFont="1" applyFill="1" applyBorder="1" applyAlignment="1">
      <alignment horizontal="distributed" shrinkToFit="1"/>
    </xf>
    <xf numFmtId="0" fontId="14" fillId="0" borderId="0" xfId="0" applyFont="1" applyFill="1" applyBorder="1" applyAlignment="1">
      <alignment shrinkToFit="1"/>
    </xf>
    <xf numFmtId="41" fontId="0" fillId="0" borderId="0" xfId="0" applyNumberFormat="1" applyFont="1" applyAlignment="1">
      <alignment/>
    </xf>
    <xf numFmtId="197" fontId="3" fillId="0" borderId="4" xfId="0" applyNumberFormat="1" applyFont="1" applyFill="1" applyBorder="1" applyAlignment="1">
      <alignment/>
    </xf>
    <xf numFmtId="185" fontId="3" fillId="0" borderId="0" xfId="0" applyNumberFormat="1" applyFont="1" applyFill="1" applyBorder="1" applyAlignment="1">
      <alignment/>
    </xf>
    <xf numFmtId="185" fontId="0" fillId="0" borderId="0" xfId="0" applyNumberFormat="1" applyFill="1" applyBorder="1" applyAlignment="1">
      <alignment/>
    </xf>
    <xf numFmtId="41" fontId="3" fillId="0" borderId="0" xfId="0" applyNumberFormat="1" applyFont="1" applyFill="1" applyAlignment="1">
      <alignment/>
    </xf>
    <xf numFmtId="0" fontId="36" fillId="0" borderId="0" xfId="0" applyFont="1" applyBorder="1" applyAlignment="1">
      <alignment horizontal="distributed" shrinkToFit="1"/>
    </xf>
    <xf numFmtId="0" fontId="0" fillId="0" borderId="3" xfId="0" applyBorder="1" applyAlignment="1">
      <alignment horizontal="distributed" shrinkToFit="1"/>
    </xf>
    <xf numFmtId="0" fontId="3" fillId="0" borderId="0" xfId="0" applyFont="1" applyFill="1" applyBorder="1" applyAlignment="1">
      <alignment horizontal="distributed" vertical="top" shrinkToFit="1"/>
    </xf>
    <xf numFmtId="0" fontId="3" fillId="0" borderId="3" xfId="0" applyFont="1" applyFill="1" applyBorder="1" applyAlignment="1">
      <alignment horizontal="distributed" vertical="top" shrinkToFit="1"/>
    </xf>
    <xf numFmtId="197" fontId="3" fillId="0" borderId="0" xfId="0" applyNumberFormat="1" applyFont="1" applyFill="1" applyBorder="1" applyAlignment="1">
      <alignment vertical="top"/>
    </xf>
    <xf numFmtId="0" fontId="3" fillId="0" borderId="11" xfId="0" applyFont="1" applyFill="1" applyBorder="1" applyAlignment="1">
      <alignment vertical="top"/>
    </xf>
    <xf numFmtId="0" fontId="14" fillId="0" borderId="11" xfId="0" applyFont="1" applyFill="1" applyBorder="1" applyAlignment="1">
      <alignment horizontal="distributed" vertical="top" shrinkToFit="1"/>
    </xf>
    <xf numFmtId="0" fontId="3" fillId="0" borderId="9" xfId="0" applyFont="1" applyFill="1" applyBorder="1" applyAlignment="1">
      <alignment horizontal="distributed" vertical="top" shrinkToFit="1"/>
    </xf>
    <xf numFmtId="197" fontId="3" fillId="0" borderId="11" xfId="0" applyNumberFormat="1" applyFont="1" applyFill="1" applyBorder="1" applyAlignment="1">
      <alignment vertical="top"/>
    </xf>
    <xf numFmtId="41" fontId="3" fillId="0" borderId="11" xfId="0" applyNumberFormat="1" applyFont="1" applyFill="1" applyBorder="1" applyAlignment="1">
      <alignment vertical="top"/>
    </xf>
    <xf numFmtId="41" fontId="0" fillId="0" borderId="11" xfId="0" applyNumberFormat="1" applyFont="1" applyFill="1" applyBorder="1" applyAlignment="1">
      <alignment vertical="top"/>
    </xf>
    <xf numFmtId="0" fontId="7" fillId="0" borderId="0" xfId="0" applyFont="1" applyFill="1" applyAlignment="1">
      <alignment vertical="top"/>
    </xf>
    <xf numFmtId="0" fontId="7" fillId="0" borderId="0" xfId="0" applyFont="1" applyFill="1" applyAlignment="1">
      <alignment vertical="top" wrapText="1"/>
    </xf>
    <xf numFmtId="0" fontId="0" fillId="0" borderId="0" xfId="0" applyAlignment="1">
      <alignment vertical="top"/>
    </xf>
    <xf numFmtId="0" fontId="9" fillId="0" borderId="0" xfId="0" applyFont="1" applyFill="1" applyAlignment="1">
      <alignment horizontal="left" wrapText="1"/>
    </xf>
    <xf numFmtId="0" fontId="38" fillId="0" borderId="0" xfId="0" applyFont="1" applyAlignment="1">
      <alignment wrapText="1"/>
    </xf>
    <xf numFmtId="0" fontId="3" fillId="0" borderId="0" xfId="0" applyFont="1" applyFill="1" applyAlignment="1">
      <alignment horizontal="left"/>
    </xf>
    <xf numFmtId="0" fontId="3" fillId="0" borderId="2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4" xfId="0" applyFont="1" applyFill="1" applyBorder="1" applyAlignment="1">
      <alignment horizontal="center" vertical="center"/>
    </xf>
    <xf numFmtId="0" fontId="3" fillId="0" borderId="3" xfId="0" applyFont="1" applyFill="1" applyBorder="1" applyAlignment="1">
      <alignment horizontal="center"/>
    </xf>
    <xf numFmtId="0" fontId="4" fillId="0" borderId="3" xfId="0" applyFont="1" applyFill="1" applyBorder="1" applyAlignment="1">
      <alignment horizontal="center" vertical="center"/>
    </xf>
    <xf numFmtId="41" fontId="4" fillId="0" borderId="0" xfId="0" applyNumberFormat="1" applyFont="1" applyFill="1" applyBorder="1" applyAlignment="1">
      <alignment vertical="center"/>
    </xf>
    <xf numFmtId="41" fontId="3" fillId="0" borderId="0" xfId="0" applyNumberFormat="1" applyFont="1" applyFill="1" applyBorder="1" applyAlignment="1">
      <alignment vertical="center"/>
    </xf>
    <xf numFmtId="0" fontId="3" fillId="0" borderId="9" xfId="0" applyFont="1" applyFill="1" applyBorder="1" applyAlignment="1">
      <alignment horizontal="center" vertical="center"/>
    </xf>
    <xf numFmtId="41" fontId="3" fillId="0" borderId="10" xfId="0" applyNumberFormat="1" applyFont="1" applyFill="1" applyBorder="1" applyAlignment="1">
      <alignment vertical="center"/>
    </xf>
    <xf numFmtId="41" fontId="3" fillId="0" borderId="11" xfId="0" applyNumberFormat="1" applyFont="1" applyFill="1" applyBorder="1" applyAlignment="1">
      <alignment vertical="center"/>
    </xf>
    <xf numFmtId="0" fontId="9" fillId="0" borderId="0" xfId="0" applyFont="1" applyFill="1" applyAlignment="1">
      <alignment horizontal="left"/>
    </xf>
    <xf numFmtId="0" fontId="4" fillId="0" borderId="0" xfId="21" applyFont="1" applyFill="1" applyAlignment="1">
      <alignment vertical="center"/>
      <protection/>
    </xf>
    <xf numFmtId="0" fontId="3" fillId="0" borderId="0" xfId="21" applyFont="1" applyFill="1" applyAlignment="1">
      <alignment vertical="center"/>
      <protection/>
    </xf>
    <xf numFmtId="0" fontId="3" fillId="0" borderId="0" xfId="21" applyFont="1" applyFill="1">
      <alignment/>
      <protection/>
    </xf>
    <xf numFmtId="0" fontId="3" fillId="0" borderId="0" xfId="21" applyFont="1" applyFill="1" applyAlignment="1">
      <alignment shrinkToFit="1"/>
      <protection/>
    </xf>
    <xf numFmtId="0" fontId="28" fillId="0" borderId="0" xfId="21" applyAlignment="1">
      <alignment shrinkToFit="1"/>
      <protection/>
    </xf>
    <xf numFmtId="0" fontId="7" fillId="0" borderId="0" xfId="21" applyFont="1" applyFill="1">
      <alignment/>
      <protection/>
    </xf>
    <xf numFmtId="0" fontId="3" fillId="0" borderId="11" xfId="21" applyFont="1" applyFill="1" applyBorder="1">
      <alignment/>
      <protection/>
    </xf>
    <xf numFmtId="0" fontId="3" fillId="0" borderId="0" xfId="21" applyFont="1" applyFill="1" applyBorder="1">
      <alignment/>
      <protection/>
    </xf>
    <xf numFmtId="0" fontId="3" fillId="0" borderId="0" xfId="21" applyFont="1" applyFill="1" applyAlignment="1">
      <alignment horizontal="right"/>
      <protection/>
    </xf>
    <xf numFmtId="0" fontId="3" fillId="0" borderId="17" xfId="21" applyFont="1" applyFill="1" applyBorder="1" applyAlignment="1">
      <alignment horizontal="center" vertical="center"/>
      <protection/>
    </xf>
    <xf numFmtId="0" fontId="28" fillId="0" borderId="17" xfId="21" applyBorder="1" applyAlignment="1">
      <alignment horizontal="center" vertical="center"/>
      <protection/>
    </xf>
    <xf numFmtId="0" fontId="28" fillId="0" borderId="21" xfId="21" applyBorder="1" applyAlignment="1">
      <alignment horizontal="center" vertical="center"/>
      <protection/>
    </xf>
    <xf numFmtId="0" fontId="3" fillId="0" borderId="2" xfId="21" applyFont="1" applyFill="1" applyBorder="1" applyAlignment="1">
      <alignment horizontal="center" vertical="center"/>
      <protection/>
    </xf>
    <xf numFmtId="0" fontId="3" fillId="0" borderId="0" xfId="21" applyFont="1" applyFill="1" applyAlignment="1">
      <alignment horizontal="center" vertical="center"/>
      <protection/>
    </xf>
    <xf numFmtId="0" fontId="10" fillId="0" borderId="25" xfId="21" applyFont="1" applyFill="1" applyBorder="1" applyAlignment="1">
      <alignment horizontal="distributed"/>
      <protection/>
    </xf>
    <xf numFmtId="0" fontId="10" fillId="0" borderId="25" xfId="21" applyFont="1" applyBorder="1" applyAlignment="1">
      <alignment horizontal="distributed"/>
      <protection/>
    </xf>
    <xf numFmtId="0" fontId="10" fillId="0" borderId="3" xfId="21" applyFont="1" applyBorder="1" applyAlignment="1">
      <alignment horizontal="distributed"/>
      <protection/>
    </xf>
    <xf numFmtId="41" fontId="4" fillId="0" borderId="0" xfId="21" applyNumberFormat="1" applyFont="1" applyFill="1" applyBorder="1">
      <alignment/>
      <protection/>
    </xf>
    <xf numFmtId="0" fontId="4" fillId="0" borderId="0" xfId="21" applyFont="1" applyFill="1">
      <alignment/>
      <protection/>
    </xf>
    <xf numFmtId="0" fontId="9" fillId="0" borderId="0" xfId="21" applyFont="1" applyFill="1" applyBorder="1">
      <alignment/>
      <protection/>
    </xf>
    <xf numFmtId="0" fontId="9" fillId="0" borderId="3" xfId="21" applyFont="1" applyFill="1" applyBorder="1" applyAlignment="1">
      <alignment horizontal="distributed"/>
      <protection/>
    </xf>
    <xf numFmtId="0" fontId="39" fillId="0" borderId="0" xfId="21" applyFont="1" applyBorder="1" applyAlignment="1">
      <alignment horizontal="distributed"/>
      <protection/>
    </xf>
    <xf numFmtId="0" fontId="39" fillId="0" borderId="3" xfId="21" applyFont="1" applyBorder="1" applyAlignment="1">
      <alignment horizontal="distributed"/>
      <protection/>
    </xf>
    <xf numFmtId="41" fontId="3" fillId="0" borderId="0" xfId="21" applyNumberFormat="1" applyFont="1" applyFill="1" applyBorder="1">
      <alignment/>
      <protection/>
    </xf>
    <xf numFmtId="0" fontId="9" fillId="0" borderId="0" xfId="21" applyFont="1" applyFill="1">
      <alignment/>
      <protection/>
    </xf>
    <xf numFmtId="0" fontId="9" fillId="0" borderId="0" xfId="21" applyFont="1" applyFill="1" applyBorder="1" applyAlignment="1">
      <alignment horizontal="distributed"/>
      <protection/>
    </xf>
    <xf numFmtId="0" fontId="9" fillId="0" borderId="3" xfId="21" applyFont="1" applyFill="1" applyBorder="1" applyAlignment="1">
      <alignment horizontal="distributed"/>
      <protection/>
    </xf>
    <xf numFmtId="0" fontId="10" fillId="0" borderId="11" xfId="21" applyFont="1" applyFill="1" applyBorder="1" applyAlignment="1">
      <alignment horizontal="distributed" vertical="top"/>
      <protection/>
    </xf>
    <xf numFmtId="0" fontId="10" fillId="0" borderId="11" xfId="21" applyFont="1" applyBorder="1" applyAlignment="1">
      <alignment horizontal="distributed" vertical="top"/>
      <protection/>
    </xf>
    <xf numFmtId="0" fontId="10" fillId="0" borderId="9" xfId="21" applyFont="1" applyBorder="1" applyAlignment="1">
      <alignment horizontal="distributed" vertical="top"/>
      <protection/>
    </xf>
    <xf numFmtId="41" fontId="4" fillId="0" borderId="11" xfId="21" applyNumberFormat="1" applyFont="1" applyFill="1" applyBorder="1" applyAlignment="1">
      <alignment vertical="top"/>
      <protection/>
    </xf>
    <xf numFmtId="0" fontId="4" fillId="0" borderId="0" xfId="21" applyFont="1" applyFill="1" applyAlignment="1">
      <alignment vertical="top"/>
      <protection/>
    </xf>
    <xf numFmtId="0" fontId="10" fillId="0" borderId="0" xfId="21" applyFont="1" applyFill="1" applyBorder="1" applyAlignment="1">
      <alignment horizontal="distributed" vertical="top"/>
      <protection/>
    </xf>
    <xf numFmtId="0" fontId="39" fillId="0" borderId="0" xfId="21" applyFont="1" applyBorder="1" applyAlignment="1">
      <alignment horizontal="distributed" vertical="top"/>
      <protection/>
    </xf>
    <xf numFmtId="41" fontId="8" fillId="0" borderId="0" xfId="21" applyNumberFormat="1" applyFont="1" applyFill="1" applyBorder="1" applyAlignment="1">
      <alignment vertical="top"/>
      <protection/>
    </xf>
    <xf numFmtId="0" fontId="3" fillId="0" borderId="0" xfId="21" applyFont="1" applyFill="1" applyAlignment="1">
      <alignment vertical="top"/>
      <protection/>
    </xf>
    <xf numFmtId="0" fontId="9" fillId="0" borderId="0" xfId="21" applyFont="1" applyFill="1" applyAlignment="1">
      <alignment horizontal="left"/>
      <protection/>
    </xf>
    <xf numFmtId="0" fontId="4" fillId="0" borderId="0" xfId="0" applyFont="1" applyFill="1" applyAlignment="1" applyProtection="1">
      <alignment/>
      <protection/>
    </xf>
    <xf numFmtId="0" fontId="9" fillId="0" borderId="0" xfId="0" applyFont="1" applyFill="1" applyAlignment="1" applyProtection="1">
      <alignment horizontal="right"/>
      <protection/>
    </xf>
    <xf numFmtId="0" fontId="3" fillId="0" borderId="20"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22" xfId="0" applyFont="1" applyFill="1" applyBorder="1" applyAlignment="1" applyProtection="1">
      <alignment horizontal="center" vertical="center"/>
      <protection/>
    </xf>
    <xf numFmtId="0" fontId="0" fillId="0" borderId="17" xfId="0" applyFill="1" applyBorder="1" applyAlignment="1" applyProtection="1">
      <alignment horizontal="centerContinuous" vertical="center"/>
      <protection/>
    </xf>
    <xf numFmtId="0" fontId="3" fillId="0" borderId="14"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protection/>
    </xf>
    <xf numFmtId="0" fontId="4" fillId="0" borderId="25" xfId="0" applyFont="1" applyFill="1" applyBorder="1" applyAlignment="1" applyProtection="1">
      <alignment horizontal="distributed" vertical="center"/>
      <protection/>
    </xf>
    <xf numFmtId="0" fontId="4" fillId="0" borderId="26" xfId="0" applyFont="1" applyFill="1" applyBorder="1" applyAlignment="1" applyProtection="1">
      <alignment vertical="center"/>
      <protection/>
    </xf>
    <xf numFmtId="197" fontId="4" fillId="0" borderId="0" xfId="0" applyNumberFormat="1" applyFont="1" applyFill="1" applyAlignment="1" applyProtection="1">
      <alignment vertical="center"/>
      <protection/>
    </xf>
    <xf numFmtId="0" fontId="3" fillId="0" borderId="0" xfId="0" applyFont="1" applyFill="1" applyBorder="1" applyAlignment="1" applyProtection="1">
      <alignment horizontal="distributed" vertical="center"/>
      <protection/>
    </xf>
    <xf numFmtId="0" fontId="3" fillId="0" borderId="3" xfId="0" applyFont="1" applyFill="1" applyBorder="1" applyAlignment="1" applyProtection="1">
      <alignment vertical="center"/>
      <protection/>
    </xf>
    <xf numFmtId="197" fontId="3"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horizontal="distributed"/>
      <protection/>
    </xf>
    <xf numFmtId="0" fontId="3" fillId="0" borderId="3" xfId="0" applyFont="1" applyFill="1" applyBorder="1" applyAlignment="1" applyProtection="1">
      <alignment/>
      <protection/>
    </xf>
    <xf numFmtId="0" fontId="3" fillId="0" borderId="0" xfId="0" applyFont="1" applyFill="1" applyBorder="1" applyAlignment="1" applyProtection="1">
      <alignment vertical="center"/>
      <protection/>
    </xf>
    <xf numFmtId="0" fontId="4" fillId="0" borderId="0" xfId="0" applyFont="1" applyFill="1" applyBorder="1" applyAlignment="1" applyProtection="1">
      <alignment horizontal="distributed" vertical="center"/>
      <protection/>
    </xf>
    <xf numFmtId="0" fontId="4" fillId="0" borderId="3" xfId="0" applyFont="1" applyFill="1" applyBorder="1" applyAlignment="1" applyProtection="1">
      <alignment vertical="center"/>
      <protection/>
    </xf>
    <xf numFmtId="197" fontId="4" fillId="0" borderId="0" xfId="0" applyNumberFormat="1" applyFont="1" applyFill="1" applyBorder="1" applyAlignment="1" applyProtection="1">
      <alignment vertical="center"/>
      <protection/>
    </xf>
    <xf numFmtId="3" fontId="8" fillId="0" borderId="0" xfId="0" applyNumberFormat="1" applyFont="1" applyFill="1" applyBorder="1" applyAlignment="1" applyProtection="1">
      <alignment vertical="center"/>
      <protection locked="0"/>
    </xf>
    <xf numFmtId="3" fontId="8" fillId="0" borderId="0" xfId="0" applyNumberFormat="1" applyFont="1" applyFill="1" applyAlignment="1" applyProtection="1">
      <alignment vertical="center"/>
      <protection/>
    </xf>
    <xf numFmtId="0" fontId="3" fillId="0" borderId="3" xfId="0" applyFont="1" applyFill="1" applyBorder="1" applyAlignment="1" applyProtection="1">
      <alignment horizontal="distributed"/>
      <protection/>
    </xf>
    <xf numFmtId="3" fontId="3" fillId="0" borderId="0" xfId="0" applyNumberFormat="1" applyFont="1" applyFill="1" applyAlignment="1" applyProtection="1">
      <alignment vertical="center"/>
      <protection/>
    </xf>
    <xf numFmtId="0" fontId="7" fillId="0" borderId="3" xfId="0" applyFont="1" applyFill="1" applyBorder="1" applyAlignment="1" applyProtection="1">
      <alignment horizontal="distributed"/>
      <protection/>
    </xf>
    <xf numFmtId="0" fontId="35" fillId="0" borderId="3" xfId="0" applyFont="1" applyFill="1" applyBorder="1" applyAlignment="1" applyProtection="1">
      <alignment horizontal="distributed"/>
      <protection/>
    </xf>
    <xf numFmtId="0" fontId="14" fillId="0" borderId="3" xfId="0" applyFont="1" applyFill="1" applyBorder="1" applyAlignment="1" applyProtection="1">
      <alignment horizontal="distributed"/>
      <protection/>
    </xf>
    <xf numFmtId="0" fontId="3" fillId="0" borderId="11" xfId="0" applyFont="1" applyFill="1" applyBorder="1" applyAlignment="1" applyProtection="1">
      <alignment horizontal="center" vertical="center"/>
      <protection/>
    </xf>
    <xf numFmtId="0" fontId="3" fillId="0" borderId="9" xfId="0" applyFont="1" applyFill="1" applyBorder="1" applyAlignment="1" applyProtection="1">
      <alignment horizontal="distributed" vertical="center"/>
      <protection/>
    </xf>
    <xf numFmtId="197" fontId="3" fillId="0" borderId="11" xfId="0" applyNumberFormat="1" applyFont="1" applyFill="1" applyBorder="1" applyAlignment="1" applyProtection="1">
      <alignment vertical="center"/>
      <protection locked="0"/>
    </xf>
    <xf numFmtId="0" fontId="3" fillId="0" borderId="0" xfId="0" applyFont="1" applyFill="1" applyBorder="1" applyAlignment="1" applyProtection="1">
      <alignment horizontal="distributed" vertical="center"/>
      <protection/>
    </xf>
    <xf numFmtId="0" fontId="7" fillId="0" borderId="0" xfId="0" applyFont="1" applyFill="1" applyAlignment="1" applyProtection="1">
      <alignment horizontal="left"/>
      <protection/>
    </xf>
    <xf numFmtId="0" fontId="7" fillId="0" borderId="0" xfId="0" applyFont="1" applyFill="1" applyAlignment="1" applyProtection="1">
      <alignment/>
      <protection/>
    </xf>
    <xf numFmtId="0" fontId="9" fillId="0" borderId="0" xfId="0" applyFont="1" applyFill="1" applyAlignment="1" applyProtection="1">
      <alignment horizontal="left"/>
      <protection/>
    </xf>
    <xf numFmtId="0" fontId="9" fillId="0" borderId="13" xfId="0" applyFont="1" applyFill="1" applyBorder="1" applyAlignment="1">
      <alignment horizontal="center" vertical="center"/>
    </xf>
    <xf numFmtId="0" fontId="9" fillId="0" borderId="3" xfId="0" applyFont="1" applyFill="1" applyBorder="1" applyAlignment="1">
      <alignment horizontal="center"/>
    </xf>
    <xf numFmtId="0" fontId="38" fillId="0" borderId="24"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6" xfId="0" applyFont="1" applyFill="1" applyBorder="1" applyAlignment="1">
      <alignment horizontal="center" wrapText="1"/>
    </xf>
    <xf numFmtId="0" fontId="9" fillId="0" borderId="7" xfId="0" applyFont="1" applyFill="1" applyBorder="1" applyAlignment="1">
      <alignment horizontal="center"/>
    </xf>
    <xf numFmtId="0" fontId="9" fillId="0" borderId="18" xfId="0" applyFont="1" applyFill="1" applyBorder="1" applyAlignment="1">
      <alignment horizontal="center" vertical="center"/>
    </xf>
    <xf numFmtId="0" fontId="9" fillId="0" borderId="6" xfId="0" applyFont="1" applyFill="1" applyBorder="1" applyAlignment="1">
      <alignment horizontal="center"/>
    </xf>
    <xf numFmtId="0" fontId="9" fillId="0" borderId="7" xfId="0" applyFont="1" applyFill="1" applyBorder="1" applyAlignment="1">
      <alignment horizontal="center" wrapText="1"/>
    </xf>
    <xf numFmtId="0" fontId="9" fillId="0" borderId="12" xfId="0" applyFont="1" applyFill="1" applyBorder="1" applyAlignment="1">
      <alignment horizontal="center"/>
    </xf>
    <xf numFmtId="0" fontId="38" fillId="0" borderId="5" xfId="0" applyFont="1" applyFill="1" applyBorder="1" applyAlignment="1">
      <alignment horizontal="center" vertical="center"/>
    </xf>
    <xf numFmtId="0" fontId="38" fillId="0" borderId="5" xfId="0" applyFont="1" applyFill="1" applyBorder="1" applyAlignment="1">
      <alignment horizontal="center"/>
    </xf>
    <xf numFmtId="0" fontId="9" fillId="0" borderId="5" xfId="0" applyFont="1" applyFill="1" applyBorder="1" applyAlignment="1">
      <alignment horizontal="center" vertical="top" wrapText="1"/>
    </xf>
    <xf numFmtId="0" fontId="9" fillId="0" borderId="8" xfId="0" applyFont="1" applyFill="1" applyBorder="1" applyAlignment="1">
      <alignment horizontal="center" vertical="top"/>
    </xf>
    <xf numFmtId="0" fontId="9" fillId="0" borderId="5" xfId="0" applyFont="1" applyFill="1" applyBorder="1" applyAlignment="1">
      <alignment horizontal="center" vertical="center" wrapText="1"/>
    </xf>
    <xf numFmtId="0" fontId="9" fillId="0" borderId="5" xfId="0" applyFont="1" applyFill="1" applyBorder="1" applyAlignment="1">
      <alignment horizontal="center" vertical="top"/>
    </xf>
    <xf numFmtId="3" fontId="3" fillId="0" borderId="4" xfId="0" applyNumberFormat="1" applyFont="1" applyFill="1" applyBorder="1" applyAlignment="1">
      <alignment vertical="top"/>
    </xf>
    <xf numFmtId="3" fontId="3" fillId="0" borderId="0" xfId="0" applyNumberFormat="1" applyFont="1" applyFill="1" applyBorder="1" applyAlignment="1">
      <alignment vertical="top"/>
    </xf>
    <xf numFmtId="41" fontId="3" fillId="0" borderId="0" xfId="0" applyNumberFormat="1" applyFont="1" applyFill="1" applyAlignment="1">
      <alignment/>
    </xf>
    <xf numFmtId="41" fontId="3" fillId="0" borderId="0" xfId="0" applyNumberFormat="1" applyFont="1" applyFill="1" applyAlignment="1">
      <alignment vertical="top"/>
    </xf>
    <xf numFmtId="0" fontId="4" fillId="0" borderId="11" xfId="0" applyFont="1" applyFill="1" applyBorder="1" applyAlignment="1">
      <alignment horizontal="center" vertical="center"/>
    </xf>
    <xf numFmtId="3" fontId="4" fillId="0" borderId="10" xfId="0" applyNumberFormat="1" applyFont="1" applyFill="1" applyBorder="1" applyAlignment="1">
      <alignment vertical="center"/>
    </xf>
    <xf numFmtId="41" fontId="4" fillId="0" borderId="0" xfId="0" applyNumberFormat="1" applyFont="1" applyFill="1" applyAlignment="1">
      <alignment vertical="center"/>
    </xf>
    <xf numFmtId="49" fontId="7" fillId="0" borderId="0" xfId="0" applyNumberFormat="1" applyFont="1" applyFill="1" applyAlignment="1">
      <alignment vertical="center"/>
    </xf>
    <xf numFmtId="0" fontId="8" fillId="0" borderId="0" xfId="0" applyFont="1" applyFill="1" applyAlignment="1">
      <alignment/>
    </xf>
    <xf numFmtId="49" fontId="3" fillId="0" borderId="13"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0" fillId="0" borderId="3" xfId="0" applyFill="1" applyBorder="1" applyAlignment="1">
      <alignment horizontal="center" vertical="center"/>
    </xf>
    <xf numFmtId="0" fontId="3" fillId="0" borderId="8"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0" xfId="0" applyFont="1" applyFill="1" applyBorder="1" applyAlignment="1">
      <alignment horizontal="center" vertical="center"/>
    </xf>
    <xf numFmtId="49" fontId="3" fillId="0" borderId="6" xfId="0" applyNumberFormat="1" applyFont="1" applyFill="1" applyBorder="1" applyAlignment="1">
      <alignment horizontal="center" vertical="center"/>
    </xf>
    <xf numFmtId="0" fontId="3" fillId="0" borderId="6" xfId="0" applyFont="1" applyFill="1" applyBorder="1" applyAlignment="1">
      <alignment horizontal="center"/>
    </xf>
    <xf numFmtId="49" fontId="3" fillId="0" borderId="0" xfId="0" applyNumberFormat="1" applyFont="1" applyFill="1" applyBorder="1" applyAlignment="1">
      <alignment horizontal="center" vertical="center"/>
    </xf>
    <xf numFmtId="0" fontId="0" fillId="0" borderId="12" xfId="0"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1" fontId="3" fillId="0" borderId="0" xfId="0" applyNumberFormat="1" applyFont="1" applyFill="1" applyBorder="1" applyAlignment="1">
      <alignment vertical="top"/>
    </xf>
    <xf numFmtId="41" fontId="4" fillId="0" borderId="11" xfId="0" applyNumberFormat="1" applyFont="1" applyFill="1" applyBorder="1" applyAlignment="1">
      <alignment vertical="center"/>
    </xf>
    <xf numFmtId="196" fontId="4" fillId="0" borderId="0" xfId="0" applyNumberFormat="1" applyFont="1" applyFill="1" applyBorder="1" applyAlignment="1">
      <alignment vertical="center"/>
    </xf>
    <xf numFmtId="0" fontId="0" fillId="0" borderId="17" xfId="0" applyFill="1" applyBorder="1" applyAlignment="1">
      <alignment horizontal="center" vertical="center"/>
    </xf>
    <xf numFmtId="0" fontId="0" fillId="0" borderId="21" xfId="0" applyFill="1" applyBorder="1" applyAlignment="1">
      <alignment horizontal="center" vertical="center"/>
    </xf>
    <xf numFmtId="0" fontId="0" fillId="0" borderId="17" xfId="0" applyFill="1" applyBorder="1" applyAlignment="1">
      <alignment horizontal="centerContinuous" vertical="center"/>
    </xf>
    <xf numFmtId="0" fontId="0" fillId="0" borderId="21" xfId="0" applyFill="1" applyBorder="1" applyAlignment="1">
      <alignment horizontal="centerContinuous" vertical="center"/>
    </xf>
    <xf numFmtId="0" fontId="3" fillId="0" borderId="22" xfId="0" applyFont="1" applyFill="1" applyBorder="1" applyAlignment="1">
      <alignment horizontal="center" vertical="center"/>
    </xf>
    <xf numFmtId="49" fontId="3" fillId="0" borderId="3" xfId="0" applyNumberFormat="1" applyFont="1" applyFill="1" applyBorder="1" applyAlignment="1">
      <alignment horizontal="center" vertical="center"/>
    </xf>
    <xf numFmtId="0" fontId="0" fillId="0" borderId="24" xfId="0" applyFill="1" applyBorder="1" applyAlignment="1">
      <alignment horizontal="center" vertical="center"/>
    </xf>
    <xf numFmtId="49" fontId="3" fillId="0" borderId="26" xfId="0" applyNumberFormat="1" applyFont="1" applyFill="1" applyBorder="1" applyAlignment="1">
      <alignment horizontal="center" vertical="center"/>
    </xf>
    <xf numFmtId="49" fontId="3" fillId="0" borderId="16" xfId="0" applyNumberFormat="1" applyFont="1" applyFill="1" applyBorder="1" applyAlignment="1">
      <alignment horizontal="centerContinuous" vertical="center"/>
    </xf>
    <xf numFmtId="49" fontId="3" fillId="0" borderId="19" xfId="0" applyNumberFormat="1" applyFont="1" applyFill="1" applyBorder="1" applyAlignment="1">
      <alignment horizontal="centerContinuous" vertical="center"/>
    </xf>
    <xf numFmtId="49" fontId="3" fillId="0" borderId="16"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0" fontId="3" fillId="0" borderId="4" xfId="0" applyFont="1" applyFill="1" applyBorder="1" applyAlignment="1">
      <alignment horizontal="center" vertical="center"/>
    </xf>
    <xf numFmtId="49" fontId="3" fillId="0" borderId="12" xfId="0" applyNumberFormat="1" applyFont="1" applyFill="1" applyBorder="1" applyAlignment="1">
      <alignment horizontal="center" vertical="center"/>
    </xf>
    <xf numFmtId="0" fontId="0" fillId="0" borderId="5" xfId="0" applyFill="1" applyBorder="1" applyAlignment="1">
      <alignment horizontal="center" vertical="center"/>
    </xf>
    <xf numFmtId="49" fontId="3" fillId="0" borderId="15" xfId="0" applyNumberFormat="1" applyFont="1" applyFill="1" applyBorder="1" applyAlignment="1">
      <alignment horizontal="center" vertical="top"/>
    </xf>
    <xf numFmtId="49" fontId="3" fillId="0" borderId="19" xfId="0" applyNumberFormat="1" applyFont="1" applyFill="1" applyBorder="1" applyAlignment="1">
      <alignment horizontal="center" vertical="top"/>
    </xf>
    <xf numFmtId="196" fontId="3" fillId="0" borderId="4" xfId="0" applyNumberFormat="1" applyFont="1" applyFill="1" applyBorder="1" applyAlignment="1">
      <alignment horizontal="right" vertical="center"/>
    </xf>
    <xf numFmtId="196" fontId="3" fillId="0" borderId="0" xfId="0" applyNumberFormat="1" applyFont="1" applyFill="1" applyBorder="1" applyAlignment="1">
      <alignment horizontal="right" vertical="center"/>
    </xf>
    <xf numFmtId="192" fontId="3" fillId="0" borderId="0" xfId="0" applyNumberFormat="1" applyFont="1" applyFill="1" applyBorder="1" applyAlignment="1">
      <alignment horizontal="right" vertical="center"/>
    </xf>
    <xf numFmtId="213" fontId="3" fillId="0" borderId="0" xfId="0" applyNumberFormat="1" applyFont="1" applyFill="1" applyBorder="1" applyAlignment="1">
      <alignment horizontal="right" vertical="center"/>
    </xf>
    <xf numFmtId="196" fontId="4" fillId="0" borderId="10" xfId="0" applyNumberFormat="1" applyFont="1" applyFill="1" applyBorder="1" applyAlignment="1">
      <alignment horizontal="right" vertical="center"/>
    </xf>
    <xf numFmtId="196" fontId="4" fillId="0" borderId="11" xfId="0" applyNumberFormat="1" applyFont="1" applyFill="1" applyBorder="1" applyAlignment="1">
      <alignment horizontal="right" vertical="center"/>
    </xf>
    <xf numFmtId="192" fontId="4" fillId="0" borderId="11" xfId="0" applyNumberFormat="1" applyFont="1" applyFill="1" applyBorder="1" applyAlignment="1">
      <alignment horizontal="right" vertical="center"/>
    </xf>
    <xf numFmtId="213" fontId="4" fillId="0" borderId="11" xfId="0" applyNumberFormat="1" applyFont="1" applyFill="1" applyBorder="1" applyAlignment="1">
      <alignment horizontal="right" vertical="center"/>
    </xf>
    <xf numFmtId="0" fontId="3" fillId="0" borderId="7"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0" fillId="0" borderId="8" xfId="0" applyFill="1" applyBorder="1" applyAlignment="1">
      <alignment horizontal="center" vertical="center"/>
    </xf>
    <xf numFmtId="0" fontId="38" fillId="0" borderId="8" xfId="0" applyFont="1" applyFill="1" applyBorder="1" applyAlignment="1">
      <alignment horizontal="center" vertical="center"/>
    </xf>
    <xf numFmtId="0" fontId="3" fillId="0" borderId="12" xfId="0" applyFont="1" applyFill="1" applyBorder="1" applyAlignment="1">
      <alignment horizontal="center" vertical="top"/>
    </xf>
    <xf numFmtId="0" fontId="3" fillId="0" borderId="14" xfId="0" applyFont="1" applyFill="1" applyBorder="1" applyAlignment="1">
      <alignment horizontal="center" vertical="top"/>
    </xf>
    <xf numFmtId="184" fontId="3" fillId="0" borderId="4" xfId="0" applyNumberFormat="1" applyFont="1" applyFill="1" applyBorder="1" applyAlignment="1">
      <alignment vertical="top"/>
    </xf>
    <xf numFmtId="184" fontId="3" fillId="0" borderId="0" xfId="0" applyNumberFormat="1" applyFont="1" applyFill="1" applyBorder="1" applyAlignment="1">
      <alignment vertical="top"/>
    </xf>
    <xf numFmtId="190" fontId="3" fillId="0" borderId="0" xfId="0" applyNumberFormat="1" applyFont="1" applyFill="1" applyBorder="1" applyAlignment="1">
      <alignment vertical="top"/>
    </xf>
    <xf numFmtId="184" fontId="4" fillId="0" borderId="10" xfId="0" applyNumberFormat="1" applyFont="1" applyFill="1" applyBorder="1" applyAlignment="1">
      <alignment vertical="top"/>
    </xf>
    <xf numFmtId="184" fontId="4" fillId="0" borderId="11" xfId="0" applyNumberFormat="1" applyFont="1" applyFill="1" applyBorder="1" applyAlignment="1">
      <alignment vertical="top"/>
    </xf>
    <xf numFmtId="190" fontId="4" fillId="0" borderId="11" xfId="0" applyNumberFormat="1" applyFont="1" applyFill="1" applyBorder="1" applyAlignment="1">
      <alignment vertical="top"/>
    </xf>
    <xf numFmtId="0" fontId="3" fillId="0" borderId="1" xfId="0" applyFont="1" applyFill="1" applyBorder="1" applyAlignment="1">
      <alignment horizontal="center" vertical="center"/>
    </xf>
    <xf numFmtId="0" fontId="3" fillId="0" borderId="3" xfId="0" applyFont="1" applyFill="1" applyBorder="1" applyAlignment="1">
      <alignment/>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2" xfId="0" applyFont="1" applyFill="1" applyBorder="1" applyAlignment="1">
      <alignment/>
    </xf>
    <xf numFmtId="0" fontId="3" fillId="0" borderId="5" xfId="0" applyFont="1" applyFill="1" applyBorder="1" applyAlignment="1">
      <alignment horizontal="center" vertical="top"/>
    </xf>
    <xf numFmtId="196" fontId="3" fillId="0" borderId="0" xfId="0" applyNumberFormat="1" applyFont="1" applyFill="1" applyBorder="1" applyAlignment="1">
      <alignment horizontal="right" vertical="top"/>
    </xf>
    <xf numFmtId="181" fontId="3" fillId="0" borderId="0" xfId="0" applyNumberFormat="1" applyFont="1" applyFill="1" applyBorder="1" applyAlignment="1">
      <alignment vertical="top"/>
    </xf>
    <xf numFmtId="181" fontId="4" fillId="0" borderId="11" xfId="0" applyNumberFormat="1" applyFont="1" applyFill="1" applyBorder="1" applyAlignment="1">
      <alignment vertical="center"/>
    </xf>
    <xf numFmtId="0" fontId="0" fillId="0" borderId="24" xfId="0" applyFill="1" applyBorder="1" applyAlignment="1">
      <alignment horizontal="center" vertical="center" wrapText="1"/>
    </xf>
    <xf numFmtId="0" fontId="3" fillId="0" borderId="8" xfId="0" applyFont="1" applyFill="1" applyBorder="1" applyAlignment="1">
      <alignment horizontal="center" vertical="top" wrapText="1"/>
    </xf>
    <xf numFmtId="196" fontId="3" fillId="0" borderId="0" xfId="0" applyNumberFormat="1" applyFont="1" applyFill="1" applyBorder="1" applyAlignment="1" applyProtection="1">
      <alignment horizontal="center" vertical="center"/>
      <protection locked="0"/>
    </xf>
    <xf numFmtId="196" fontId="3" fillId="0" borderId="0" xfId="0" applyNumberFormat="1" applyFont="1" applyFill="1" applyBorder="1" applyAlignment="1" applyProtection="1">
      <alignment vertical="center"/>
      <protection locked="0"/>
    </xf>
    <xf numFmtId="192" fontId="3" fillId="0" borderId="0" xfId="0" applyNumberFormat="1" applyFont="1" applyFill="1" applyBorder="1" applyAlignment="1">
      <alignment vertical="center"/>
    </xf>
    <xf numFmtId="214" fontId="3" fillId="0" borderId="0" xfId="0" applyNumberFormat="1" applyFont="1" applyFill="1" applyBorder="1" applyAlignment="1">
      <alignment vertical="center"/>
    </xf>
    <xf numFmtId="196" fontId="4" fillId="0" borderId="11" xfId="0" applyNumberFormat="1" applyFont="1" applyFill="1" applyBorder="1" applyAlignment="1" applyProtection="1">
      <alignment horizontal="center" vertical="center"/>
      <protection locked="0"/>
    </xf>
    <xf numFmtId="196" fontId="4" fillId="0" borderId="11" xfId="0" applyNumberFormat="1" applyFont="1" applyFill="1" applyBorder="1" applyAlignment="1" applyProtection="1">
      <alignment vertical="center"/>
      <protection locked="0"/>
    </xf>
    <xf numFmtId="192" fontId="4" fillId="0" borderId="11" xfId="0" applyNumberFormat="1" applyFont="1" applyFill="1" applyBorder="1" applyAlignment="1">
      <alignment vertical="center"/>
    </xf>
    <xf numFmtId="214" fontId="4" fillId="0" borderId="11" xfId="0" applyNumberFormat="1" applyFont="1" applyFill="1" applyBorder="1" applyAlignment="1">
      <alignment vertical="center"/>
    </xf>
    <xf numFmtId="0" fontId="41" fillId="0" borderId="0" xfId="0" applyFont="1" applyFill="1" applyAlignment="1">
      <alignment/>
    </xf>
    <xf numFmtId="213" fontId="3" fillId="0" borderId="0" xfId="0" applyNumberFormat="1" applyFont="1" applyFill="1" applyBorder="1" applyAlignment="1">
      <alignment vertical="center"/>
    </xf>
    <xf numFmtId="213" fontId="4" fillId="0" borderId="11" xfId="0" applyNumberFormat="1" applyFont="1" applyFill="1" applyBorder="1" applyAlignment="1">
      <alignment vertical="center"/>
    </xf>
  </cellXfs>
  <cellStyles count="10">
    <cellStyle name="Normal" xfId="0"/>
    <cellStyle name="Percent" xfId="15"/>
    <cellStyle name="Hyperlink" xfId="16"/>
    <cellStyle name="Comma [0]" xfId="17"/>
    <cellStyle name="Comma" xfId="18"/>
    <cellStyle name="Currency [0]" xfId="19"/>
    <cellStyle name="Currency" xfId="20"/>
    <cellStyle name="標準_1304" xfId="21"/>
    <cellStyle name="標準_130702"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1409700</xdr:colOff>
      <xdr:row>7</xdr:row>
      <xdr:rowOff>0</xdr:rowOff>
    </xdr:from>
    <xdr:to>
      <xdr:col>3</xdr:col>
      <xdr:colOff>0</xdr:colOff>
      <xdr:row>8</xdr:row>
      <xdr:rowOff>85725</xdr:rowOff>
    </xdr:to>
    <xdr:sp>
      <xdr:nvSpPr>
        <xdr:cNvPr id="1" name="TextBox 1"/>
        <xdr:cNvSpPr txBox="1">
          <a:spLocks noChangeArrowheads="1"/>
        </xdr:cNvSpPr>
      </xdr:nvSpPr>
      <xdr:spPr>
        <a:xfrm>
          <a:off x="1847850" y="1133475"/>
          <a:ext cx="247650" cy="257175"/>
        </a:xfrm>
        <a:prstGeom prst="rect">
          <a:avLst/>
        </a:prstGeom>
        <a:noFill/>
        <a:ln w="9525" cmpd="sng">
          <a:noFill/>
        </a:ln>
      </xdr:spPr>
      <xdr:txBody>
        <a:bodyPr vertOverflow="clip" wrap="square"/>
        <a:p>
          <a:pPr algn="l">
            <a:defRPr/>
          </a:pPr>
          <a:r>
            <a:rPr lang="en-US" cap="none" sz="1100" b="0" i="0" u="none" baseline="0"/>
            <a:t>*1</a:t>
          </a:r>
        </a:p>
      </xdr:txBody>
    </xdr:sp>
    <xdr:clientData/>
  </xdr:twoCellAnchor>
  <xdr:twoCellAnchor>
    <xdr:from>
      <xdr:col>11</xdr:col>
      <xdr:colOff>685800</xdr:colOff>
      <xdr:row>8</xdr:row>
      <xdr:rowOff>0</xdr:rowOff>
    </xdr:from>
    <xdr:to>
      <xdr:col>12</xdr:col>
      <xdr:colOff>19050</xdr:colOff>
      <xdr:row>9</xdr:row>
      <xdr:rowOff>85725</xdr:rowOff>
    </xdr:to>
    <xdr:sp>
      <xdr:nvSpPr>
        <xdr:cNvPr id="2" name="TextBox 2"/>
        <xdr:cNvSpPr txBox="1">
          <a:spLocks noChangeArrowheads="1"/>
        </xdr:cNvSpPr>
      </xdr:nvSpPr>
      <xdr:spPr>
        <a:xfrm>
          <a:off x="10591800" y="1304925"/>
          <a:ext cx="19050" cy="2571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*1</a:t>
          </a:r>
        </a:p>
      </xdr:txBody>
    </xdr:sp>
    <xdr:clientData/>
  </xdr:twoCellAnchor>
  <xdr:twoCellAnchor>
    <xdr:from>
      <xdr:col>3</xdr:col>
      <xdr:colOff>0</xdr:colOff>
      <xdr:row>7</xdr:row>
      <xdr:rowOff>0</xdr:rowOff>
    </xdr:from>
    <xdr:to>
      <xdr:col>3</xdr:col>
      <xdr:colOff>47625</xdr:colOff>
      <xdr:row>8</xdr:row>
      <xdr:rowOff>85725</xdr:rowOff>
    </xdr:to>
    <xdr:sp>
      <xdr:nvSpPr>
        <xdr:cNvPr id="3" name="TextBox 3"/>
        <xdr:cNvSpPr txBox="1">
          <a:spLocks noChangeArrowheads="1"/>
        </xdr:cNvSpPr>
      </xdr:nvSpPr>
      <xdr:spPr>
        <a:xfrm>
          <a:off x="2095500" y="1133475"/>
          <a:ext cx="47625" cy="257175"/>
        </a:xfrm>
        <a:prstGeom prst="rect">
          <a:avLst/>
        </a:prstGeom>
        <a:noFill/>
        <a:ln w="9525" cmpd="sng">
          <a:noFill/>
        </a:ln>
      </xdr:spPr>
      <xdr:txBody>
        <a:bodyPr vertOverflow="clip" wrap="square"/>
        <a:p>
          <a:pPr algn="l">
            <a:defRPr/>
          </a:pPr>
          <a:r>
            <a:rPr lang="en-US" cap="none" sz="1100" b="0" i="0" u="none" baseline="0"/>
            <a:t>*1</a:t>
          </a:r>
        </a:p>
      </xdr:txBody>
    </xdr:sp>
    <xdr:clientData/>
  </xdr:twoCellAnchor>
  <xdr:twoCellAnchor>
    <xdr:from>
      <xdr:col>2</xdr:col>
      <xdr:colOff>1409700</xdr:colOff>
      <xdr:row>36</xdr:row>
      <xdr:rowOff>0</xdr:rowOff>
    </xdr:from>
    <xdr:to>
      <xdr:col>3</xdr:col>
      <xdr:colOff>0</xdr:colOff>
      <xdr:row>36</xdr:row>
      <xdr:rowOff>0</xdr:rowOff>
    </xdr:to>
    <xdr:sp>
      <xdr:nvSpPr>
        <xdr:cNvPr id="4" name="TextBox 4"/>
        <xdr:cNvSpPr txBox="1">
          <a:spLocks noChangeArrowheads="1"/>
        </xdr:cNvSpPr>
      </xdr:nvSpPr>
      <xdr:spPr>
        <a:xfrm>
          <a:off x="1847850" y="6019800"/>
          <a:ext cx="247650" cy="0"/>
        </a:xfrm>
        <a:prstGeom prst="rect">
          <a:avLst/>
        </a:prstGeom>
        <a:noFill/>
        <a:ln w="9525" cmpd="sng">
          <a:noFill/>
        </a:ln>
      </xdr:spPr>
      <xdr:txBody>
        <a:bodyPr vertOverflow="clip" wrap="square"/>
        <a:p>
          <a:pPr algn="l">
            <a:defRPr/>
          </a:pPr>
          <a:r>
            <a:rPr lang="en-US" cap="none" sz="1100" b="0" i="0" u="none" baseline="0"/>
            <a:t>*1</a:t>
          </a:r>
        </a:p>
      </xdr:txBody>
    </xdr:sp>
    <xdr:clientData/>
  </xdr:twoCellAnchor>
  <xdr:twoCellAnchor>
    <xdr:from>
      <xdr:col>11</xdr:col>
      <xdr:colOff>685800</xdr:colOff>
      <xdr:row>36</xdr:row>
      <xdr:rowOff>0</xdr:rowOff>
    </xdr:from>
    <xdr:to>
      <xdr:col>12</xdr:col>
      <xdr:colOff>19050</xdr:colOff>
      <xdr:row>36</xdr:row>
      <xdr:rowOff>0</xdr:rowOff>
    </xdr:to>
    <xdr:sp>
      <xdr:nvSpPr>
        <xdr:cNvPr id="5" name="TextBox 5"/>
        <xdr:cNvSpPr txBox="1">
          <a:spLocks noChangeArrowheads="1"/>
        </xdr:cNvSpPr>
      </xdr:nvSpPr>
      <xdr:spPr>
        <a:xfrm>
          <a:off x="10591800" y="6019800"/>
          <a:ext cx="19050" cy="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*1</a:t>
          </a:r>
        </a:p>
      </xdr:txBody>
    </xdr:sp>
    <xdr:clientData/>
  </xdr:twoCellAnchor>
  <xdr:twoCellAnchor>
    <xdr:from>
      <xdr:col>3</xdr:col>
      <xdr:colOff>0</xdr:colOff>
      <xdr:row>36</xdr:row>
      <xdr:rowOff>0</xdr:rowOff>
    </xdr:from>
    <xdr:to>
      <xdr:col>3</xdr:col>
      <xdr:colOff>47625</xdr:colOff>
      <xdr:row>36</xdr:row>
      <xdr:rowOff>0</xdr:rowOff>
    </xdr:to>
    <xdr:sp>
      <xdr:nvSpPr>
        <xdr:cNvPr id="6" name="TextBox 6"/>
        <xdr:cNvSpPr txBox="1">
          <a:spLocks noChangeArrowheads="1"/>
        </xdr:cNvSpPr>
      </xdr:nvSpPr>
      <xdr:spPr>
        <a:xfrm>
          <a:off x="2095500" y="6019800"/>
          <a:ext cx="47625" cy="0"/>
        </a:xfrm>
        <a:prstGeom prst="rect">
          <a:avLst/>
        </a:prstGeom>
        <a:noFill/>
        <a:ln w="9525" cmpd="sng">
          <a:noFill/>
        </a:ln>
      </xdr:spPr>
      <xdr:txBody>
        <a:bodyPr vertOverflow="clip" wrap="square"/>
        <a:p>
          <a:pPr algn="l">
            <a:defRPr/>
          </a:pPr>
          <a:r>
            <a:rPr lang="en-US" cap="none" sz="1100" b="0" i="0" u="none" baseline="0"/>
            <a:t>*1</a:t>
          </a:r>
        </a:p>
      </xdr:txBody>
    </xdr:sp>
    <xdr:clientData/>
  </xdr:twoCellAnchor>
  <xdr:twoCellAnchor>
    <xdr:from>
      <xdr:col>2</xdr:col>
      <xdr:colOff>1409700</xdr:colOff>
      <xdr:row>36</xdr:row>
      <xdr:rowOff>0</xdr:rowOff>
    </xdr:from>
    <xdr:to>
      <xdr:col>3</xdr:col>
      <xdr:colOff>0</xdr:colOff>
      <xdr:row>36</xdr:row>
      <xdr:rowOff>0</xdr:rowOff>
    </xdr:to>
    <xdr:sp>
      <xdr:nvSpPr>
        <xdr:cNvPr id="7" name="TextBox 7"/>
        <xdr:cNvSpPr txBox="1">
          <a:spLocks noChangeArrowheads="1"/>
        </xdr:cNvSpPr>
      </xdr:nvSpPr>
      <xdr:spPr>
        <a:xfrm>
          <a:off x="1847850" y="6019800"/>
          <a:ext cx="247650" cy="0"/>
        </a:xfrm>
        <a:prstGeom prst="rect">
          <a:avLst/>
        </a:prstGeom>
        <a:noFill/>
        <a:ln w="9525" cmpd="sng">
          <a:noFill/>
        </a:ln>
      </xdr:spPr>
      <xdr:txBody>
        <a:bodyPr vertOverflow="clip" wrap="square"/>
        <a:p>
          <a:pPr algn="l">
            <a:defRPr/>
          </a:pPr>
          <a:r>
            <a:rPr lang="en-US" cap="none" sz="1100" b="0" i="0" u="none" baseline="0"/>
            <a:t>*1</a:t>
          </a:r>
        </a:p>
      </xdr:txBody>
    </xdr:sp>
    <xdr:clientData/>
  </xdr:twoCellAnchor>
  <xdr:twoCellAnchor>
    <xdr:from>
      <xdr:col>11</xdr:col>
      <xdr:colOff>685800</xdr:colOff>
      <xdr:row>36</xdr:row>
      <xdr:rowOff>0</xdr:rowOff>
    </xdr:from>
    <xdr:to>
      <xdr:col>12</xdr:col>
      <xdr:colOff>19050</xdr:colOff>
      <xdr:row>36</xdr:row>
      <xdr:rowOff>0</xdr:rowOff>
    </xdr:to>
    <xdr:sp>
      <xdr:nvSpPr>
        <xdr:cNvPr id="8" name="TextBox 8"/>
        <xdr:cNvSpPr txBox="1">
          <a:spLocks noChangeArrowheads="1"/>
        </xdr:cNvSpPr>
      </xdr:nvSpPr>
      <xdr:spPr>
        <a:xfrm>
          <a:off x="10591800" y="6019800"/>
          <a:ext cx="19050" cy="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*1</a:t>
          </a:r>
        </a:p>
      </xdr:txBody>
    </xdr:sp>
    <xdr:clientData/>
  </xdr:twoCellAnchor>
  <xdr:twoCellAnchor>
    <xdr:from>
      <xdr:col>3</xdr:col>
      <xdr:colOff>0</xdr:colOff>
      <xdr:row>36</xdr:row>
      <xdr:rowOff>0</xdr:rowOff>
    </xdr:from>
    <xdr:to>
      <xdr:col>3</xdr:col>
      <xdr:colOff>47625</xdr:colOff>
      <xdr:row>36</xdr:row>
      <xdr:rowOff>0</xdr:rowOff>
    </xdr:to>
    <xdr:sp>
      <xdr:nvSpPr>
        <xdr:cNvPr id="9" name="TextBox 9"/>
        <xdr:cNvSpPr txBox="1">
          <a:spLocks noChangeArrowheads="1"/>
        </xdr:cNvSpPr>
      </xdr:nvSpPr>
      <xdr:spPr>
        <a:xfrm>
          <a:off x="2095500" y="6019800"/>
          <a:ext cx="47625" cy="0"/>
        </a:xfrm>
        <a:prstGeom prst="rect">
          <a:avLst/>
        </a:prstGeom>
        <a:noFill/>
        <a:ln w="9525" cmpd="sng">
          <a:noFill/>
        </a:ln>
      </xdr:spPr>
      <xdr:txBody>
        <a:bodyPr vertOverflow="clip" wrap="square"/>
        <a:p>
          <a:pPr algn="l">
            <a:defRPr/>
          </a:pPr>
          <a:r>
            <a:rPr lang="en-US" cap="none" sz="1100" b="0" i="0" u="none" baseline="0"/>
            <a:t>*1</a:t>
          </a:r>
        </a:p>
      </xdr:txBody>
    </xdr:sp>
    <xdr:clientData/>
  </xdr:twoCellAnchor>
  <xdr:twoCellAnchor>
    <xdr:from>
      <xdr:col>2</xdr:col>
      <xdr:colOff>1409700</xdr:colOff>
      <xdr:row>36</xdr:row>
      <xdr:rowOff>0</xdr:rowOff>
    </xdr:from>
    <xdr:to>
      <xdr:col>3</xdr:col>
      <xdr:colOff>0</xdr:colOff>
      <xdr:row>36</xdr:row>
      <xdr:rowOff>0</xdr:rowOff>
    </xdr:to>
    <xdr:sp>
      <xdr:nvSpPr>
        <xdr:cNvPr id="10" name="TextBox 10"/>
        <xdr:cNvSpPr txBox="1">
          <a:spLocks noChangeArrowheads="1"/>
        </xdr:cNvSpPr>
      </xdr:nvSpPr>
      <xdr:spPr>
        <a:xfrm>
          <a:off x="1847850" y="6019800"/>
          <a:ext cx="247650" cy="0"/>
        </a:xfrm>
        <a:prstGeom prst="rect">
          <a:avLst/>
        </a:prstGeom>
        <a:noFill/>
        <a:ln w="9525" cmpd="sng">
          <a:noFill/>
        </a:ln>
      </xdr:spPr>
      <xdr:txBody>
        <a:bodyPr vertOverflow="clip" wrap="square"/>
        <a:p>
          <a:pPr algn="l">
            <a:defRPr/>
          </a:pPr>
          <a:r>
            <a:rPr lang="en-US" cap="none" sz="1100" b="0" i="0" u="none" baseline="0"/>
            <a:t>*1</a:t>
          </a:r>
        </a:p>
      </xdr:txBody>
    </xdr:sp>
    <xdr:clientData/>
  </xdr:twoCellAnchor>
  <xdr:twoCellAnchor>
    <xdr:from>
      <xdr:col>11</xdr:col>
      <xdr:colOff>685800</xdr:colOff>
      <xdr:row>36</xdr:row>
      <xdr:rowOff>0</xdr:rowOff>
    </xdr:from>
    <xdr:to>
      <xdr:col>12</xdr:col>
      <xdr:colOff>19050</xdr:colOff>
      <xdr:row>36</xdr:row>
      <xdr:rowOff>0</xdr:rowOff>
    </xdr:to>
    <xdr:sp>
      <xdr:nvSpPr>
        <xdr:cNvPr id="11" name="TextBox 11"/>
        <xdr:cNvSpPr txBox="1">
          <a:spLocks noChangeArrowheads="1"/>
        </xdr:cNvSpPr>
      </xdr:nvSpPr>
      <xdr:spPr>
        <a:xfrm>
          <a:off x="10591800" y="6019800"/>
          <a:ext cx="19050" cy="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*1</a:t>
          </a:r>
        </a:p>
      </xdr:txBody>
    </xdr:sp>
    <xdr:clientData/>
  </xdr:twoCellAnchor>
  <xdr:twoCellAnchor>
    <xdr:from>
      <xdr:col>3</xdr:col>
      <xdr:colOff>0</xdr:colOff>
      <xdr:row>36</xdr:row>
      <xdr:rowOff>0</xdr:rowOff>
    </xdr:from>
    <xdr:to>
      <xdr:col>3</xdr:col>
      <xdr:colOff>47625</xdr:colOff>
      <xdr:row>36</xdr:row>
      <xdr:rowOff>0</xdr:rowOff>
    </xdr:to>
    <xdr:sp>
      <xdr:nvSpPr>
        <xdr:cNvPr id="12" name="TextBox 12"/>
        <xdr:cNvSpPr txBox="1">
          <a:spLocks noChangeArrowheads="1"/>
        </xdr:cNvSpPr>
      </xdr:nvSpPr>
      <xdr:spPr>
        <a:xfrm>
          <a:off x="2095500" y="6019800"/>
          <a:ext cx="47625" cy="0"/>
        </a:xfrm>
        <a:prstGeom prst="rect">
          <a:avLst/>
        </a:prstGeom>
        <a:noFill/>
        <a:ln w="9525" cmpd="sng">
          <a:noFill/>
        </a:ln>
      </xdr:spPr>
      <xdr:txBody>
        <a:bodyPr vertOverflow="clip" wrap="square"/>
        <a:p>
          <a:pPr algn="l">
            <a:defRPr/>
          </a:pPr>
          <a:r>
            <a:rPr lang="en-US" cap="none" sz="1100" b="0" i="0" u="none" baseline="0"/>
            <a:t>*1</a:t>
          </a:r>
        </a:p>
      </xdr:txBody>
    </xdr:sp>
    <xdr:clientData/>
  </xdr:twoCellAnchor>
  <xdr:twoCellAnchor>
    <xdr:from>
      <xdr:col>2</xdr:col>
      <xdr:colOff>1409700</xdr:colOff>
      <xdr:row>36</xdr:row>
      <xdr:rowOff>0</xdr:rowOff>
    </xdr:from>
    <xdr:to>
      <xdr:col>3</xdr:col>
      <xdr:colOff>0</xdr:colOff>
      <xdr:row>36</xdr:row>
      <xdr:rowOff>0</xdr:rowOff>
    </xdr:to>
    <xdr:sp>
      <xdr:nvSpPr>
        <xdr:cNvPr id="13" name="TextBox 13"/>
        <xdr:cNvSpPr txBox="1">
          <a:spLocks noChangeArrowheads="1"/>
        </xdr:cNvSpPr>
      </xdr:nvSpPr>
      <xdr:spPr>
        <a:xfrm>
          <a:off x="1847850" y="6019800"/>
          <a:ext cx="247650" cy="0"/>
        </a:xfrm>
        <a:prstGeom prst="rect">
          <a:avLst/>
        </a:prstGeom>
        <a:noFill/>
        <a:ln w="9525" cmpd="sng">
          <a:noFill/>
        </a:ln>
      </xdr:spPr>
      <xdr:txBody>
        <a:bodyPr vertOverflow="clip" wrap="square"/>
        <a:p>
          <a:pPr algn="l">
            <a:defRPr/>
          </a:pPr>
          <a:r>
            <a:rPr lang="en-US" cap="none" sz="1100" b="0" i="0" u="none" baseline="0"/>
            <a:t>*1</a:t>
          </a:r>
        </a:p>
      </xdr:txBody>
    </xdr:sp>
    <xdr:clientData/>
  </xdr:twoCellAnchor>
  <xdr:twoCellAnchor>
    <xdr:from>
      <xdr:col>11</xdr:col>
      <xdr:colOff>685800</xdr:colOff>
      <xdr:row>36</xdr:row>
      <xdr:rowOff>0</xdr:rowOff>
    </xdr:from>
    <xdr:to>
      <xdr:col>12</xdr:col>
      <xdr:colOff>19050</xdr:colOff>
      <xdr:row>36</xdr:row>
      <xdr:rowOff>0</xdr:rowOff>
    </xdr:to>
    <xdr:sp>
      <xdr:nvSpPr>
        <xdr:cNvPr id="14" name="TextBox 14"/>
        <xdr:cNvSpPr txBox="1">
          <a:spLocks noChangeArrowheads="1"/>
        </xdr:cNvSpPr>
      </xdr:nvSpPr>
      <xdr:spPr>
        <a:xfrm>
          <a:off x="10591800" y="6019800"/>
          <a:ext cx="19050" cy="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*1</a:t>
          </a:r>
        </a:p>
      </xdr:txBody>
    </xdr:sp>
    <xdr:clientData/>
  </xdr:twoCellAnchor>
  <xdr:twoCellAnchor>
    <xdr:from>
      <xdr:col>3</xdr:col>
      <xdr:colOff>0</xdr:colOff>
      <xdr:row>36</xdr:row>
      <xdr:rowOff>0</xdr:rowOff>
    </xdr:from>
    <xdr:to>
      <xdr:col>3</xdr:col>
      <xdr:colOff>47625</xdr:colOff>
      <xdr:row>36</xdr:row>
      <xdr:rowOff>0</xdr:rowOff>
    </xdr:to>
    <xdr:sp>
      <xdr:nvSpPr>
        <xdr:cNvPr id="15" name="TextBox 15"/>
        <xdr:cNvSpPr txBox="1">
          <a:spLocks noChangeArrowheads="1"/>
        </xdr:cNvSpPr>
      </xdr:nvSpPr>
      <xdr:spPr>
        <a:xfrm>
          <a:off x="2095500" y="6019800"/>
          <a:ext cx="47625" cy="0"/>
        </a:xfrm>
        <a:prstGeom prst="rect">
          <a:avLst/>
        </a:prstGeom>
        <a:noFill/>
        <a:ln w="9525" cmpd="sng">
          <a:noFill/>
        </a:ln>
      </xdr:spPr>
      <xdr:txBody>
        <a:bodyPr vertOverflow="clip" wrap="square"/>
        <a:p>
          <a:pPr algn="l">
            <a:defRPr/>
          </a:pPr>
          <a:r>
            <a:rPr lang="en-US" cap="none" sz="1100" b="0" i="0" u="none" baseline="0"/>
            <a:t>*1</a:t>
          </a:r>
        </a:p>
      </xdr:txBody>
    </xdr:sp>
    <xdr:clientData/>
  </xdr:twoCellAnchor>
  <xdr:twoCellAnchor>
    <xdr:from>
      <xdr:col>2</xdr:col>
      <xdr:colOff>1409700</xdr:colOff>
      <xdr:row>7</xdr:row>
      <xdr:rowOff>0</xdr:rowOff>
    </xdr:from>
    <xdr:to>
      <xdr:col>3</xdr:col>
      <xdr:colOff>47625</xdr:colOff>
      <xdr:row>8</xdr:row>
      <xdr:rowOff>85725</xdr:rowOff>
    </xdr:to>
    <xdr:sp>
      <xdr:nvSpPr>
        <xdr:cNvPr id="16" name="TextBox 16"/>
        <xdr:cNvSpPr txBox="1">
          <a:spLocks noChangeArrowheads="1"/>
        </xdr:cNvSpPr>
      </xdr:nvSpPr>
      <xdr:spPr>
        <a:xfrm>
          <a:off x="1847850" y="1133475"/>
          <a:ext cx="295275" cy="257175"/>
        </a:xfrm>
        <a:prstGeom prst="rect">
          <a:avLst/>
        </a:prstGeom>
        <a:noFill/>
        <a:ln w="9525" cmpd="sng">
          <a:noFill/>
        </a:ln>
      </xdr:spPr>
      <xdr:txBody>
        <a:bodyPr vertOverflow="clip" wrap="square"/>
        <a:p>
          <a:pPr algn="l">
            <a:defRPr/>
          </a:pPr>
          <a:r>
            <a:rPr lang="en-US" cap="none" sz="1100" b="0" i="0" u="none" baseline="0"/>
            <a:t>*1</a:t>
          </a:r>
        </a:p>
      </xdr:txBody>
    </xdr:sp>
    <xdr:clientData/>
  </xdr:twoCellAnchor>
  <xdr:twoCellAnchor>
    <xdr:from>
      <xdr:col>2</xdr:col>
      <xdr:colOff>1409700</xdr:colOff>
      <xdr:row>8</xdr:row>
      <xdr:rowOff>0</xdr:rowOff>
    </xdr:from>
    <xdr:to>
      <xdr:col>3</xdr:col>
      <xdr:colOff>47625</xdr:colOff>
      <xdr:row>9</xdr:row>
      <xdr:rowOff>85725</xdr:rowOff>
    </xdr:to>
    <xdr:sp>
      <xdr:nvSpPr>
        <xdr:cNvPr id="17" name="TextBox 17"/>
        <xdr:cNvSpPr txBox="1">
          <a:spLocks noChangeArrowheads="1"/>
        </xdr:cNvSpPr>
      </xdr:nvSpPr>
      <xdr:spPr>
        <a:xfrm>
          <a:off x="1847850" y="1304925"/>
          <a:ext cx="295275" cy="257175"/>
        </a:xfrm>
        <a:prstGeom prst="rect">
          <a:avLst/>
        </a:prstGeom>
        <a:noFill/>
        <a:ln w="9525" cmpd="sng">
          <a:noFill/>
        </a:ln>
      </xdr:spPr>
      <xdr:txBody>
        <a:bodyPr vertOverflow="clip" wrap="square"/>
        <a:p>
          <a:pPr algn="l">
            <a:defRPr/>
          </a:pPr>
          <a:r>
            <a:rPr lang="en-US" cap="none" sz="1100" b="0" i="0" u="none" baseline="0"/>
            <a:t>*2</a:t>
          </a:r>
        </a:p>
      </xdr:txBody>
    </xdr:sp>
    <xdr:clientData/>
  </xdr:twoCellAnchor>
  <xdr:twoCellAnchor>
    <xdr:from>
      <xdr:col>3</xdr:col>
      <xdr:colOff>0</xdr:colOff>
      <xdr:row>11</xdr:row>
      <xdr:rowOff>0</xdr:rowOff>
    </xdr:from>
    <xdr:to>
      <xdr:col>3</xdr:col>
      <xdr:colOff>47625</xdr:colOff>
      <xdr:row>12</xdr:row>
      <xdr:rowOff>85725</xdr:rowOff>
    </xdr:to>
    <xdr:sp>
      <xdr:nvSpPr>
        <xdr:cNvPr id="18" name="TextBox 18"/>
        <xdr:cNvSpPr txBox="1">
          <a:spLocks noChangeArrowheads="1"/>
        </xdr:cNvSpPr>
      </xdr:nvSpPr>
      <xdr:spPr>
        <a:xfrm>
          <a:off x="2095500" y="1819275"/>
          <a:ext cx="47625" cy="314325"/>
        </a:xfrm>
        <a:prstGeom prst="rect">
          <a:avLst/>
        </a:prstGeom>
        <a:noFill/>
        <a:ln w="9525" cmpd="sng">
          <a:noFill/>
        </a:ln>
      </xdr:spPr>
      <xdr:txBody>
        <a:bodyPr vertOverflow="clip" wrap="square"/>
        <a:p>
          <a:pPr algn="l">
            <a:defRPr/>
          </a:pPr>
          <a:r>
            <a:rPr lang="en-US" cap="none" sz="1100" b="0" i="0" u="none" baseline="0"/>
            <a:t>*1</a:t>
          </a:r>
        </a:p>
      </xdr:txBody>
    </xdr:sp>
    <xdr:clientData/>
  </xdr:twoCellAnchor>
  <xdr:twoCellAnchor>
    <xdr:from>
      <xdr:col>3</xdr:col>
      <xdr:colOff>0</xdr:colOff>
      <xdr:row>12</xdr:row>
      <xdr:rowOff>0</xdr:rowOff>
    </xdr:from>
    <xdr:to>
      <xdr:col>3</xdr:col>
      <xdr:colOff>47625</xdr:colOff>
      <xdr:row>13</xdr:row>
      <xdr:rowOff>85725</xdr:rowOff>
    </xdr:to>
    <xdr:sp>
      <xdr:nvSpPr>
        <xdr:cNvPr id="19" name="TextBox 19"/>
        <xdr:cNvSpPr txBox="1">
          <a:spLocks noChangeArrowheads="1"/>
        </xdr:cNvSpPr>
      </xdr:nvSpPr>
      <xdr:spPr>
        <a:xfrm>
          <a:off x="2095500" y="2047875"/>
          <a:ext cx="47625" cy="257175"/>
        </a:xfrm>
        <a:prstGeom prst="rect">
          <a:avLst/>
        </a:prstGeom>
        <a:noFill/>
        <a:ln w="9525" cmpd="sng">
          <a:noFill/>
        </a:ln>
      </xdr:spPr>
      <xdr:txBody>
        <a:bodyPr vertOverflow="clip" wrap="square"/>
        <a:p>
          <a:pPr algn="l">
            <a:defRPr/>
          </a:pPr>
          <a:r>
            <a:rPr lang="en-US" cap="none" sz="1100" b="0" i="0" u="none" baseline="0"/>
            <a:t>*1</a:t>
          </a:r>
        </a:p>
      </xdr:txBody>
    </xdr:sp>
    <xdr:clientData/>
  </xdr:twoCellAnchor>
  <xdr:twoCellAnchor>
    <xdr:from>
      <xdr:col>3</xdr:col>
      <xdr:colOff>0</xdr:colOff>
      <xdr:row>13</xdr:row>
      <xdr:rowOff>0</xdr:rowOff>
    </xdr:from>
    <xdr:to>
      <xdr:col>3</xdr:col>
      <xdr:colOff>47625</xdr:colOff>
      <xdr:row>14</xdr:row>
      <xdr:rowOff>85725</xdr:rowOff>
    </xdr:to>
    <xdr:sp>
      <xdr:nvSpPr>
        <xdr:cNvPr id="20" name="TextBox 20"/>
        <xdr:cNvSpPr txBox="1">
          <a:spLocks noChangeArrowheads="1"/>
        </xdr:cNvSpPr>
      </xdr:nvSpPr>
      <xdr:spPr>
        <a:xfrm>
          <a:off x="2095500" y="2219325"/>
          <a:ext cx="47625" cy="257175"/>
        </a:xfrm>
        <a:prstGeom prst="rect">
          <a:avLst/>
        </a:prstGeom>
        <a:noFill/>
        <a:ln w="9525" cmpd="sng">
          <a:noFill/>
        </a:ln>
      </xdr:spPr>
      <xdr:txBody>
        <a:bodyPr vertOverflow="clip" wrap="square"/>
        <a:p>
          <a:pPr algn="l">
            <a:defRPr/>
          </a:pPr>
          <a:r>
            <a:rPr lang="en-US" cap="none" sz="1100" b="0" i="0" u="none" baseline="0"/>
            <a:t>*1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0</xdr:rowOff>
    </xdr:from>
    <xdr:to>
      <xdr:col>3</xdr:col>
      <xdr:colOff>0</xdr:colOff>
      <xdr:row>1</xdr:row>
      <xdr:rowOff>0</xdr:rowOff>
    </xdr:to>
    <xdr:sp>
      <xdr:nvSpPr>
        <xdr:cNvPr id="1" name="AutoShape 1"/>
        <xdr:cNvSpPr>
          <a:spLocks/>
        </xdr:cNvSpPr>
      </xdr:nvSpPr>
      <xdr:spPr>
        <a:xfrm rot="5400000">
          <a:off x="2219325" y="171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xdr:row>
      <xdr:rowOff>0</xdr:rowOff>
    </xdr:from>
    <xdr:to>
      <xdr:col>4</xdr:col>
      <xdr:colOff>0</xdr:colOff>
      <xdr:row>1</xdr:row>
      <xdr:rowOff>0</xdr:rowOff>
    </xdr:to>
    <xdr:sp>
      <xdr:nvSpPr>
        <xdr:cNvPr id="2" name="AutoShape 2"/>
        <xdr:cNvSpPr>
          <a:spLocks/>
        </xdr:cNvSpPr>
      </xdr:nvSpPr>
      <xdr:spPr>
        <a:xfrm rot="5400000">
          <a:off x="3190875" y="171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0</xdr:colOff>
      <xdr:row>1</xdr:row>
      <xdr:rowOff>0</xdr:rowOff>
    </xdr:to>
    <xdr:sp>
      <xdr:nvSpPr>
        <xdr:cNvPr id="3" name="AutoShape 3"/>
        <xdr:cNvSpPr>
          <a:spLocks/>
        </xdr:cNvSpPr>
      </xdr:nvSpPr>
      <xdr:spPr>
        <a:xfrm rot="16200000">
          <a:off x="2219325" y="1714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xdr:row>
      <xdr:rowOff>0</xdr:rowOff>
    </xdr:from>
    <xdr:to>
      <xdr:col>4</xdr:col>
      <xdr:colOff>0</xdr:colOff>
      <xdr:row>1</xdr:row>
      <xdr:rowOff>0</xdr:rowOff>
    </xdr:to>
    <xdr:sp>
      <xdr:nvSpPr>
        <xdr:cNvPr id="4" name="AutoShape 4"/>
        <xdr:cNvSpPr>
          <a:spLocks/>
        </xdr:cNvSpPr>
      </xdr:nvSpPr>
      <xdr:spPr>
        <a:xfrm rot="16200000">
          <a:off x="3190875" y="1714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0</xdr:colOff>
      <xdr:row>1</xdr:row>
      <xdr:rowOff>0</xdr:rowOff>
    </xdr:to>
    <xdr:sp>
      <xdr:nvSpPr>
        <xdr:cNvPr id="5" name="AutoShape 5"/>
        <xdr:cNvSpPr>
          <a:spLocks/>
        </xdr:cNvSpPr>
      </xdr:nvSpPr>
      <xdr:spPr>
        <a:xfrm rot="5400000">
          <a:off x="2219325" y="171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xdr:row>
      <xdr:rowOff>0</xdr:rowOff>
    </xdr:from>
    <xdr:to>
      <xdr:col>4</xdr:col>
      <xdr:colOff>0</xdr:colOff>
      <xdr:row>1</xdr:row>
      <xdr:rowOff>0</xdr:rowOff>
    </xdr:to>
    <xdr:sp>
      <xdr:nvSpPr>
        <xdr:cNvPr id="6" name="AutoShape 6"/>
        <xdr:cNvSpPr>
          <a:spLocks/>
        </xdr:cNvSpPr>
      </xdr:nvSpPr>
      <xdr:spPr>
        <a:xfrm rot="5400000">
          <a:off x="3190875" y="171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0</xdr:colOff>
      <xdr:row>1</xdr:row>
      <xdr:rowOff>0</xdr:rowOff>
    </xdr:to>
    <xdr:sp>
      <xdr:nvSpPr>
        <xdr:cNvPr id="7" name="AutoShape 7"/>
        <xdr:cNvSpPr>
          <a:spLocks/>
        </xdr:cNvSpPr>
      </xdr:nvSpPr>
      <xdr:spPr>
        <a:xfrm rot="16200000">
          <a:off x="2219325" y="1714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xdr:row>
      <xdr:rowOff>0</xdr:rowOff>
    </xdr:from>
    <xdr:to>
      <xdr:col>4</xdr:col>
      <xdr:colOff>0</xdr:colOff>
      <xdr:row>1</xdr:row>
      <xdr:rowOff>0</xdr:rowOff>
    </xdr:to>
    <xdr:sp>
      <xdr:nvSpPr>
        <xdr:cNvPr id="8" name="AutoShape 8"/>
        <xdr:cNvSpPr>
          <a:spLocks/>
        </xdr:cNvSpPr>
      </xdr:nvSpPr>
      <xdr:spPr>
        <a:xfrm rot="16200000">
          <a:off x="3190875" y="1714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0</xdr:colOff>
      <xdr:row>1</xdr:row>
      <xdr:rowOff>0</xdr:rowOff>
    </xdr:to>
    <xdr:sp>
      <xdr:nvSpPr>
        <xdr:cNvPr id="9" name="AutoShape 9"/>
        <xdr:cNvSpPr>
          <a:spLocks/>
        </xdr:cNvSpPr>
      </xdr:nvSpPr>
      <xdr:spPr>
        <a:xfrm rot="5400000">
          <a:off x="2219325" y="171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xdr:row>
      <xdr:rowOff>0</xdr:rowOff>
    </xdr:from>
    <xdr:to>
      <xdr:col>4</xdr:col>
      <xdr:colOff>0</xdr:colOff>
      <xdr:row>1</xdr:row>
      <xdr:rowOff>0</xdr:rowOff>
    </xdr:to>
    <xdr:sp>
      <xdr:nvSpPr>
        <xdr:cNvPr id="10" name="AutoShape 10"/>
        <xdr:cNvSpPr>
          <a:spLocks/>
        </xdr:cNvSpPr>
      </xdr:nvSpPr>
      <xdr:spPr>
        <a:xfrm rot="5400000">
          <a:off x="3190875" y="171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0</xdr:colOff>
      <xdr:row>1</xdr:row>
      <xdr:rowOff>0</xdr:rowOff>
    </xdr:to>
    <xdr:sp>
      <xdr:nvSpPr>
        <xdr:cNvPr id="11" name="AutoShape 11"/>
        <xdr:cNvSpPr>
          <a:spLocks/>
        </xdr:cNvSpPr>
      </xdr:nvSpPr>
      <xdr:spPr>
        <a:xfrm rot="16200000">
          <a:off x="2219325" y="1714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xdr:row>
      <xdr:rowOff>0</xdr:rowOff>
    </xdr:from>
    <xdr:to>
      <xdr:col>4</xdr:col>
      <xdr:colOff>0</xdr:colOff>
      <xdr:row>1</xdr:row>
      <xdr:rowOff>0</xdr:rowOff>
    </xdr:to>
    <xdr:sp>
      <xdr:nvSpPr>
        <xdr:cNvPr id="12" name="AutoShape 12"/>
        <xdr:cNvSpPr>
          <a:spLocks/>
        </xdr:cNvSpPr>
      </xdr:nvSpPr>
      <xdr:spPr>
        <a:xfrm rot="16200000">
          <a:off x="3190875" y="1714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0</xdr:colOff>
      <xdr:row>1</xdr:row>
      <xdr:rowOff>0</xdr:rowOff>
    </xdr:to>
    <xdr:sp>
      <xdr:nvSpPr>
        <xdr:cNvPr id="13" name="AutoShape 13"/>
        <xdr:cNvSpPr>
          <a:spLocks/>
        </xdr:cNvSpPr>
      </xdr:nvSpPr>
      <xdr:spPr>
        <a:xfrm rot="5400000">
          <a:off x="2219325" y="171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xdr:row>
      <xdr:rowOff>0</xdr:rowOff>
    </xdr:from>
    <xdr:to>
      <xdr:col>4</xdr:col>
      <xdr:colOff>0</xdr:colOff>
      <xdr:row>1</xdr:row>
      <xdr:rowOff>0</xdr:rowOff>
    </xdr:to>
    <xdr:sp>
      <xdr:nvSpPr>
        <xdr:cNvPr id="14" name="AutoShape 14"/>
        <xdr:cNvSpPr>
          <a:spLocks/>
        </xdr:cNvSpPr>
      </xdr:nvSpPr>
      <xdr:spPr>
        <a:xfrm rot="5400000">
          <a:off x="3190875" y="171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0</xdr:colOff>
      <xdr:row>1</xdr:row>
      <xdr:rowOff>0</xdr:rowOff>
    </xdr:to>
    <xdr:sp>
      <xdr:nvSpPr>
        <xdr:cNvPr id="15" name="AutoShape 15"/>
        <xdr:cNvSpPr>
          <a:spLocks/>
        </xdr:cNvSpPr>
      </xdr:nvSpPr>
      <xdr:spPr>
        <a:xfrm rot="16200000">
          <a:off x="2219325" y="1714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xdr:row>
      <xdr:rowOff>0</xdr:rowOff>
    </xdr:from>
    <xdr:to>
      <xdr:col>4</xdr:col>
      <xdr:colOff>0</xdr:colOff>
      <xdr:row>1</xdr:row>
      <xdr:rowOff>0</xdr:rowOff>
    </xdr:to>
    <xdr:sp>
      <xdr:nvSpPr>
        <xdr:cNvPr id="16" name="AutoShape 16"/>
        <xdr:cNvSpPr>
          <a:spLocks/>
        </xdr:cNvSpPr>
      </xdr:nvSpPr>
      <xdr:spPr>
        <a:xfrm rot="16200000">
          <a:off x="3190875" y="1714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0</xdr:colOff>
      <xdr:row>1</xdr:row>
      <xdr:rowOff>0</xdr:rowOff>
    </xdr:to>
    <xdr:sp>
      <xdr:nvSpPr>
        <xdr:cNvPr id="17" name="AutoShape 17"/>
        <xdr:cNvSpPr>
          <a:spLocks/>
        </xdr:cNvSpPr>
      </xdr:nvSpPr>
      <xdr:spPr>
        <a:xfrm rot="5400000">
          <a:off x="2219325" y="171450"/>
          <a:ext cx="0" cy="0"/>
        </a:xfrm>
        <a:prstGeom prst="rightBrac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0</xdr:colOff>
      <xdr:row>1</xdr:row>
      <xdr:rowOff>0</xdr:rowOff>
    </xdr:from>
    <xdr:to>
      <xdr:col>4</xdr:col>
      <xdr:colOff>0</xdr:colOff>
      <xdr:row>1</xdr:row>
      <xdr:rowOff>0</xdr:rowOff>
    </xdr:to>
    <xdr:sp>
      <xdr:nvSpPr>
        <xdr:cNvPr id="18" name="AutoShape 18"/>
        <xdr:cNvSpPr>
          <a:spLocks/>
        </xdr:cNvSpPr>
      </xdr:nvSpPr>
      <xdr:spPr>
        <a:xfrm rot="5400000">
          <a:off x="3190875" y="171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xdr:row>
      <xdr:rowOff>0</xdr:rowOff>
    </xdr:from>
    <xdr:to>
      <xdr:col>4</xdr:col>
      <xdr:colOff>0</xdr:colOff>
      <xdr:row>1</xdr:row>
      <xdr:rowOff>0</xdr:rowOff>
    </xdr:to>
    <xdr:sp>
      <xdr:nvSpPr>
        <xdr:cNvPr id="19" name="AutoShape 19"/>
        <xdr:cNvSpPr>
          <a:spLocks/>
        </xdr:cNvSpPr>
      </xdr:nvSpPr>
      <xdr:spPr>
        <a:xfrm rot="16200000">
          <a:off x="3190875" y="1714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xdr:row>
      <xdr:rowOff>0</xdr:rowOff>
    </xdr:from>
    <xdr:to>
      <xdr:col>4</xdr:col>
      <xdr:colOff>0</xdr:colOff>
      <xdr:row>1</xdr:row>
      <xdr:rowOff>0</xdr:rowOff>
    </xdr:to>
    <xdr:sp>
      <xdr:nvSpPr>
        <xdr:cNvPr id="20" name="AutoShape 20"/>
        <xdr:cNvSpPr>
          <a:spLocks/>
        </xdr:cNvSpPr>
      </xdr:nvSpPr>
      <xdr:spPr>
        <a:xfrm rot="5400000">
          <a:off x="3190875" y="171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xdr:row>
      <xdr:rowOff>0</xdr:rowOff>
    </xdr:from>
    <xdr:to>
      <xdr:col>4</xdr:col>
      <xdr:colOff>0</xdr:colOff>
      <xdr:row>1</xdr:row>
      <xdr:rowOff>0</xdr:rowOff>
    </xdr:to>
    <xdr:sp>
      <xdr:nvSpPr>
        <xdr:cNvPr id="21" name="AutoShape 21"/>
        <xdr:cNvSpPr>
          <a:spLocks/>
        </xdr:cNvSpPr>
      </xdr:nvSpPr>
      <xdr:spPr>
        <a:xfrm rot="16200000">
          <a:off x="3190875" y="1714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dimension ref="B1:R24"/>
  <sheetViews>
    <sheetView showGridLines="0" tabSelected="1" workbookViewId="0" topLeftCell="A1">
      <selection activeCell="A4" sqref="A4"/>
    </sheetView>
  </sheetViews>
  <sheetFormatPr defaultColWidth="9.00390625" defaultRowHeight="13.5"/>
  <cols>
    <col min="1" max="1" width="3.625" style="154" customWidth="1"/>
    <col min="2" max="2" width="10.625" style="154" customWidth="1"/>
    <col min="3" max="5" width="9.875" style="154" customWidth="1"/>
    <col min="6" max="6" width="11.125" style="154" customWidth="1"/>
    <col min="7" max="10" width="9.875" style="154" customWidth="1"/>
    <col min="11" max="17" width="11.375" style="154" customWidth="1"/>
    <col min="18" max="18" width="11.25390625" style="154" customWidth="1"/>
    <col min="19" max="16384" width="9.00390625" style="154" customWidth="1"/>
  </cols>
  <sheetData>
    <row r="1" spans="2:5" ht="18.75">
      <c r="B1" s="1034" t="s">
        <v>71</v>
      </c>
      <c r="C1" s="1034"/>
      <c r="D1" s="1034"/>
      <c r="E1" s="1034"/>
    </row>
    <row r="2" spans="2:5" ht="13.5" customHeight="1">
      <c r="B2" s="1034"/>
      <c r="C2" s="1034"/>
      <c r="D2" s="1034"/>
      <c r="E2" s="1034"/>
    </row>
    <row r="3" spans="2:5" ht="13.5" customHeight="1">
      <c r="B3" s="154" t="s">
        <v>75</v>
      </c>
      <c r="C3" s="55"/>
      <c r="D3" s="55"/>
      <c r="E3" s="55"/>
    </row>
    <row r="4" spans="3:5" ht="13.5" customHeight="1">
      <c r="C4" s="55"/>
      <c r="D4" s="55"/>
      <c r="E4" s="55"/>
    </row>
    <row r="5" spans="2:5" ht="13.5" customHeight="1">
      <c r="B5" s="55" t="s">
        <v>7</v>
      </c>
      <c r="C5" s="55"/>
      <c r="D5" s="55"/>
      <c r="E5" s="55"/>
    </row>
    <row r="6" spans="2:5" ht="13.5" customHeight="1">
      <c r="B6" s="575" t="s">
        <v>72</v>
      </c>
      <c r="C6" s="55"/>
      <c r="D6" s="55"/>
      <c r="E6" s="55"/>
    </row>
    <row r="7" spans="2:5" ht="6" customHeight="1">
      <c r="B7" s="575"/>
      <c r="C7" s="55"/>
      <c r="D7" s="55"/>
      <c r="E7" s="55"/>
    </row>
    <row r="8" spans="2:5" ht="13.5" customHeight="1">
      <c r="B8" s="156" t="s">
        <v>73</v>
      </c>
      <c r="D8" s="55"/>
      <c r="E8" s="55"/>
    </row>
    <row r="9" spans="4:5" ht="14.25" thickBot="1">
      <c r="D9" s="55"/>
      <c r="E9" s="55"/>
    </row>
    <row r="10" spans="2:18" ht="18" customHeight="1">
      <c r="B10" s="959" t="s">
        <v>76</v>
      </c>
      <c r="C10" s="189" t="s">
        <v>63</v>
      </c>
      <c r="D10" s="978"/>
      <c r="E10" s="979"/>
      <c r="F10" s="189" t="s">
        <v>64</v>
      </c>
      <c r="G10" s="190"/>
      <c r="H10" s="979"/>
      <c r="I10" s="191" t="s">
        <v>74</v>
      </c>
      <c r="J10" s="191" t="s">
        <v>69</v>
      </c>
      <c r="K10" s="189" t="s">
        <v>66</v>
      </c>
      <c r="L10" s="190"/>
      <c r="M10" s="766"/>
      <c r="N10" s="851"/>
      <c r="O10" s="189" t="s">
        <v>70</v>
      </c>
      <c r="P10" s="766"/>
      <c r="Q10" s="189" t="s">
        <v>67</v>
      </c>
      <c r="R10" s="978"/>
    </row>
    <row r="11" spans="2:18" ht="18" customHeight="1">
      <c r="B11" s="981"/>
      <c r="C11" s="965" t="s">
        <v>96</v>
      </c>
      <c r="D11" s="965" t="s">
        <v>262</v>
      </c>
      <c r="E11" s="965" t="s">
        <v>263</v>
      </c>
      <c r="F11" s="965" t="s">
        <v>96</v>
      </c>
      <c r="G11" s="965" t="s">
        <v>262</v>
      </c>
      <c r="H11" s="965" t="s">
        <v>263</v>
      </c>
      <c r="I11" s="1024"/>
      <c r="J11" s="1024"/>
      <c r="K11" s="965" t="s">
        <v>96</v>
      </c>
      <c r="L11" s="965" t="s">
        <v>262</v>
      </c>
      <c r="M11" s="965" t="s">
        <v>263</v>
      </c>
      <c r="N11" s="988" t="s">
        <v>68</v>
      </c>
      <c r="O11" s="988" t="s">
        <v>50</v>
      </c>
      <c r="P11" s="988" t="s">
        <v>51</v>
      </c>
      <c r="Q11" s="988" t="s">
        <v>50</v>
      </c>
      <c r="R11" s="988" t="s">
        <v>51</v>
      </c>
    </row>
    <row r="12" spans="2:18" s="626" customFormat="1" ht="18" customHeight="1">
      <c r="B12" s="989"/>
      <c r="C12" s="990"/>
      <c r="D12" s="990"/>
      <c r="E12" s="990"/>
      <c r="F12" s="990"/>
      <c r="G12" s="990"/>
      <c r="H12" s="990"/>
      <c r="I12" s="1025" t="s">
        <v>56</v>
      </c>
      <c r="J12" s="1020" t="s">
        <v>57</v>
      </c>
      <c r="K12" s="990"/>
      <c r="L12" s="969"/>
      <c r="M12" s="969"/>
      <c r="N12" s="203"/>
      <c r="O12" s="203" t="s">
        <v>58</v>
      </c>
      <c r="P12" s="203" t="s">
        <v>59</v>
      </c>
      <c r="Q12" s="203" t="s">
        <v>60</v>
      </c>
      <c r="R12" s="203" t="s">
        <v>61</v>
      </c>
    </row>
    <row r="13" spans="2:18" s="176" customFormat="1" ht="14.25" customHeight="1">
      <c r="B13" s="352" t="s">
        <v>89</v>
      </c>
      <c r="C13" s="771">
        <v>24340</v>
      </c>
      <c r="D13" s="772">
        <v>13138</v>
      </c>
      <c r="E13" s="772">
        <v>11169</v>
      </c>
      <c r="F13" s="772">
        <v>110063</v>
      </c>
      <c r="G13" s="772">
        <v>58291</v>
      </c>
      <c r="H13" s="772">
        <v>51591</v>
      </c>
      <c r="I13" s="772">
        <v>30088</v>
      </c>
      <c r="J13" s="772">
        <v>83468</v>
      </c>
      <c r="K13" s="772">
        <v>5922</v>
      </c>
      <c r="L13" s="772">
        <v>3602</v>
      </c>
      <c r="M13" s="772">
        <v>2312</v>
      </c>
      <c r="N13" s="772">
        <v>5611</v>
      </c>
      <c r="O13" s="1028">
        <f>I13/C13</f>
        <v>1.236154478225144</v>
      </c>
      <c r="P13" s="1028">
        <f>J13/F13</f>
        <v>0.7583656633019271</v>
      </c>
      <c r="Q13" s="1035">
        <f>K13/C13*100</f>
        <v>24.330320460147906</v>
      </c>
      <c r="R13" s="1035">
        <f>K13/F13*100</f>
        <v>5.380554773175363</v>
      </c>
    </row>
    <row r="14" spans="2:18" s="176" customFormat="1" ht="14.25" customHeight="1">
      <c r="B14" s="960">
        <v>17</v>
      </c>
      <c r="C14" s="771">
        <v>24699</v>
      </c>
      <c r="D14" s="772">
        <v>13072</v>
      </c>
      <c r="E14" s="772">
        <v>11510</v>
      </c>
      <c r="F14" s="772">
        <v>106534</v>
      </c>
      <c r="G14" s="772">
        <v>55552</v>
      </c>
      <c r="H14" s="772">
        <v>50685</v>
      </c>
      <c r="I14" s="772">
        <v>36336</v>
      </c>
      <c r="J14" s="772">
        <v>99747</v>
      </c>
      <c r="K14" s="772">
        <v>5961</v>
      </c>
      <c r="L14" s="772">
        <v>3587</v>
      </c>
      <c r="M14" s="772">
        <v>2342</v>
      </c>
      <c r="N14" s="772">
        <v>5128</v>
      </c>
      <c r="O14" s="1028">
        <f>I14/C14</f>
        <v>1.4711526782460829</v>
      </c>
      <c r="P14" s="1028">
        <f>J14/F14</f>
        <v>0.9362926389697186</v>
      </c>
      <c r="Q14" s="1035">
        <f>K14/C14*100</f>
        <v>24.134580347382485</v>
      </c>
      <c r="R14" s="1035">
        <f>K14/F14*100</f>
        <v>5.595396774738582</v>
      </c>
    </row>
    <row r="15" spans="2:18" s="176" customFormat="1" ht="14.25" customHeight="1">
      <c r="B15" s="960">
        <v>18</v>
      </c>
      <c r="C15" s="771">
        <v>24771</v>
      </c>
      <c r="D15" s="772">
        <v>12985</v>
      </c>
      <c r="E15" s="772">
        <v>11673</v>
      </c>
      <c r="F15" s="772">
        <v>104848</v>
      </c>
      <c r="G15" s="772">
        <v>54587</v>
      </c>
      <c r="H15" s="772">
        <v>49938</v>
      </c>
      <c r="I15" s="772">
        <v>33688</v>
      </c>
      <c r="J15" s="772">
        <v>94584</v>
      </c>
      <c r="K15" s="772">
        <v>6308</v>
      </c>
      <c r="L15" s="772">
        <v>3711</v>
      </c>
      <c r="M15" s="772">
        <v>2570</v>
      </c>
      <c r="N15" s="772">
        <v>5138</v>
      </c>
      <c r="O15" s="1028">
        <v>1.3599773929191392</v>
      </c>
      <c r="P15" s="1028">
        <v>0.9021059056920494</v>
      </c>
      <c r="Q15" s="1035">
        <v>25.465261798070326</v>
      </c>
      <c r="R15" s="1035">
        <v>6.01632839920647</v>
      </c>
    </row>
    <row r="16" spans="2:18" s="176" customFormat="1" ht="14.25" customHeight="1">
      <c r="B16" s="960">
        <v>19</v>
      </c>
      <c r="C16" s="771">
        <v>24521</v>
      </c>
      <c r="D16" s="772">
        <v>12835</v>
      </c>
      <c r="E16" s="772">
        <v>11572</v>
      </c>
      <c r="F16" s="772">
        <v>102390</v>
      </c>
      <c r="G16" s="772">
        <v>52395</v>
      </c>
      <c r="H16" s="772">
        <v>49634</v>
      </c>
      <c r="I16" s="772">
        <v>33136</v>
      </c>
      <c r="J16" s="772">
        <v>94790</v>
      </c>
      <c r="K16" s="772">
        <v>5951</v>
      </c>
      <c r="L16" s="772">
        <v>3357</v>
      </c>
      <c r="M16" s="772">
        <v>2564</v>
      </c>
      <c r="N16" s="772">
        <v>4924</v>
      </c>
      <c r="O16" s="1028">
        <v>1.3513315117654257</v>
      </c>
      <c r="P16" s="1028">
        <v>0.925774001367321</v>
      </c>
      <c r="Q16" s="1035">
        <v>24.26899392357571</v>
      </c>
      <c r="R16" s="1035">
        <v>5.812091024514113</v>
      </c>
    </row>
    <row r="17" spans="2:18" s="180" customFormat="1" ht="14.25" customHeight="1" thickBot="1">
      <c r="B17" s="954">
        <v>20</v>
      </c>
      <c r="C17" s="773">
        <v>29715</v>
      </c>
      <c r="D17" s="774">
        <v>16196</v>
      </c>
      <c r="E17" s="774">
        <v>13281</v>
      </c>
      <c r="F17" s="774">
        <v>118431</v>
      </c>
      <c r="G17" s="774">
        <v>63599</v>
      </c>
      <c r="H17" s="774">
        <v>54134</v>
      </c>
      <c r="I17" s="774">
        <v>27336</v>
      </c>
      <c r="J17" s="774">
        <v>78028</v>
      </c>
      <c r="K17" s="774">
        <v>5707</v>
      </c>
      <c r="L17" s="774">
        <v>3221</v>
      </c>
      <c r="M17" s="774">
        <v>2450</v>
      </c>
      <c r="N17" s="774">
        <v>4625</v>
      </c>
      <c r="O17" s="1032">
        <v>0.9199394245330641</v>
      </c>
      <c r="P17" s="1032">
        <v>0.6588477678986077</v>
      </c>
      <c r="Q17" s="1036">
        <v>19.205788322396096</v>
      </c>
      <c r="R17" s="1036">
        <v>4.818839661912843</v>
      </c>
    </row>
    <row r="18" ht="13.5" customHeight="1">
      <c r="B18" s="575" t="s">
        <v>53</v>
      </c>
    </row>
    <row r="19" spans="2:18" ht="13.5" customHeight="1">
      <c r="B19" s="861" t="s">
        <v>0</v>
      </c>
      <c r="C19" s="156"/>
      <c r="D19" s="156"/>
      <c r="R19" s="155"/>
    </row>
    <row r="20" ht="13.5" customHeight="1">
      <c r="R20" s="155"/>
    </row>
    <row r="21" ht="13.5" customHeight="1"/>
    <row r="22" ht="13.5" customHeight="1"/>
    <row r="23" ht="13.5" customHeight="1"/>
    <row r="24" spans="2:15" ht="13.5" customHeight="1">
      <c r="B24" s="575"/>
      <c r="O24" s="155"/>
    </row>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sheetData>
  <mergeCells count="12">
    <mergeCell ref="K11:K12"/>
    <mergeCell ref="L11:L12"/>
    <mergeCell ref="M11:M12"/>
    <mergeCell ref="B10:B12"/>
    <mergeCell ref="I10:I11"/>
    <mergeCell ref="J10:J11"/>
    <mergeCell ref="C11:C12"/>
    <mergeCell ref="D11:D12"/>
    <mergeCell ref="E11:E12"/>
    <mergeCell ref="F11:F12"/>
    <mergeCell ref="G11:G12"/>
    <mergeCell ref="H11:H12"/>
  </mergeCells>
  <printOptions/>
  <pageMargins left="0.5905511811023623" right="0.5905511811023623" top="0.3937007874015748" bottom="0.3937007874015748" header="0.5118110236220472" footer="0.5118110236220472"/>
  <pageSetup horizontalDpi="300" verticalDpi="300" orientation="portrait" paperSize="124" r:id="rId1"/>
</worksheet>
</file>

<file path=xl/worksheets/sheet10.xml><?xml version="1.0" encoding="utf-8"?>
<worksheet xmlns="http://schemas.openxmlformats.org/spreadsheetml/2006/main" xmlns:r="http://schemas.openxmlformats.org/officeDocument/2006/relationships">
  <dimension ref="B2:H14"/>
  <sheetViews>
    <sheetView showGridLines="0" workbookViewId="0" topLeftCell="A1">
      <selection activeCell="A1" sqref="A1"/>
    </sheetView>
  </sheetViews>
  <sheetFormatPr defaultColWidth="9.00390625" defaultRowHeight="13.5" customHeight="1"/>
  <cols>
    <col min="1" max="1" width="3.625" style="154" customWidth="1"/>
    <col min="2" max="2" width="14.125" style="154" customWidth="1"/>
    <col min="3" max="8" width="14.50390625" style="154" customWidth="1"/>
    <col min="9" max="16384" width="9.00390625" style="154" customWidth="1"/>
  </cols>
  <sheetData>
    <row r="2" spans="2:4" ht="13.5" customHeight="1">
      <c r="B2" s="34" t="s">
        <v>568</v>
      </c>
      <c r="C2" s="626"/>
      <c r="D2" s="626"/>
    </row>
    <row r="3" ht="7.5" customHeight="1" thickBot="1">
      <c r="H3" s="155"/>
    </row>
    <row r="4" spans="2:8" ht="13.5" customHeight="1">
      <c r="B4" s="533" t="s">
        <v>76</v>
      </c>
      <c r="C4" s="534" t="s">
        <v>569</v>
      </c>
      <c r="D4" s="534" t="s">
        <v>570</v>
      </c>
      <c r="E4" s="534" t="s">
        <v>571</v>
      </c>
      <c r="F4" s="534" t="s">
        <v>572</v>
      </c>
      <c r="G4" s="534" t="s">
        <v>573</v>
      </c>
      <c r="H4" s="851" t="s">
        <v>574</v>
      </c>
    </row>
    <row r="5" spans="2:8" ht="13.5" customHeight="1">
      <c r="B5" s="50" t="s">
        <v>578</v>
      </c>
      <c r="C5" s="171" t="s">
        <v>84</v>
      </c>
      <c r="D5" s="171" t="s">
        <v>579</v>
      </c>
      <c r="E5" s="171" t="s">
        <v>84</v>
      </c>
      <c r="F5" s="171" t="s">
        <v>84</v>
      </c>
      <c r="G5" s="852" t="s">
        <v>580</v>
      </c>
      <c r="H5" s="853" t="s">
        <v>580</v>
      </c>
    </row>
    <row r="6" spans="2:8" ht="13.5" customHeight="1">
      <c r="B6" s="854" t="s">
        <v>89</v>
      </c>
      <c r="C6" s="407">
        <v>3150</v>
      </c>
      <c r="D6" s="407">
        <v>16163</v>
      </c>
      <c r="E6" s="407">
        <v>2619</v>
      </c>
      <c r="F6" s="407">
        <v>246702</v>
      </c>
      <c r="G6" s="407">
        <v>918824</v>
      </c>
      <c r="H6" s="407">
        <v>833265</v>
      </c>
    </row>
    <row r="7" spans="2:8" ht="13.5" customHeight="1">
      <c r="B7" s="854">
        <v>17</v>
      </c>
      <c r="C7" s="407">
        <v>3061</v>
      </c>
      <c r="D7" s="407">
        <v>16715</v>
      </c>
      <c r="E7" s="407">
        <v>2591</v>
      </c>
      <c r="F7" s="407">
        <v>258544</v>
      </c>
      <c r="G7" s="407">
        <v>946474</v>
      </c>
      <c r="H7" s="407">
        <v>861919</v>
      </c>
    </row>
    <row r="8" spans="2:8" ht="13.5" customHeight="1">
      <c r="B8" s="854">
        <v>18</v>
      </c>
      <c r="C8" s="407">
        <v>3193</v>
      </c>
      <c r="D8" s="407">
        <v>19985</v>
      </c>
      <c r="E8" s="407">
        <v>2771</v>
      </c>
      <c r="F8" s="407">
        <v>285889</v>
      </c>
      <c r="G8" s="407">
        <v>1077505</v>
      </c>
      <c r="H8" s="407">
        <v>964028</v>
      </c>
    </row>
    <row r="9" spans="2:8" ht="13.5" customHeight="1">
      <c r="B9" s="854">
        <v>19</v>
      </c>
      <c r="C9" s="407">
        <v>3319</v>
      </c>
      <c r="D9" s="407">
        <v>22970</v>
      </c>
      <c r="E9" s="407">
        <v>2889</v>
      </c>
      <c r="F9" s="407">
        <v>316506</v>
      </c>
      <c r="G9" s="407">
        <v>1212108</v>
      </c>
      <c r="H9" s="407">
        <v>1084113</v>
      </c>
    </row>
    <row r="10" spans="2:8" s="689" customFormat="1" ht="17.25" customHeight="1">
      <c r="B10" s="855">
        <v>20</v>
      </c>
      <c r="C10" s="856">
        <v>3439</v>
      </c>
      <c r="D10" s="856">
        <v>23779</v>
      </c>
      <c r="E10" s="856">
        <v>2873</v>
      </c>
      <c r="F10" s="856">
        <v>311414</v>
      </c>
      <c r="G10" s="856">
        <v>1172532</v>
      </c>
      <c r="H10" s="856">
        <v>1046104</v>
      </c>
    </row>
    <row r="11" spans="2:8" s="380" customFormat="1" ht="15" customHeight="1">
      <c r="B11" s="49" t="s">
        <v>575</v>
      </c>
      <c r="C11" s="857">
        <v>0</v>
      </c>
      <c r="D11" s="857">
        <v>1506</v>
      </c>
      <c r="E11" s="857">
        <v>0</v>
      </c>
      <c r="F11" s="857">
        <v>56895</v>
      </c>
      <c r="G11" s="857">
        <v>208682</v>
      </c>
      <c r="H11" s="857">
        <v>174480</v>
      </c>
    </row>
    <row r="12" spans="2:8" s="626" customFormat="1" ht="18" customHeight="1" thickBot="1">
      <c r="B12" s="858" t="s">
        <v>576</v>
      </c>
      <c r="C12" s="859">
        <v>0</v>
      </c>
      <c r="D12" s="860">
        <v>22273</v>
      </c>
      <c r="E12" s="860">
        <v>0</v>
      </c>
      <c r="F12" s="860">
        <v>254519</v>
      </c>
      <c r="G12" s="860">
        <v>963850</v>
      </c>
      <c r="H12" s="860">
        <v>871624</v>
      </c>
    </row>
    <row r="13" spans="3:7" s="626" customFormat="1" ht="3.75" customHeight="1">
      <c r="C13" s="154"/>
      <c r="D13" s="154"/>
      <c r="E13" s="154"/>
      <c r="F13" s="154"/>
      <c r="G13" s="154"/>
    </row>
    <row r="14" spans="2:4" ht="13.5" customHeight="1">
      <c r="B14" s="861" t="s">
        <v>577</v>
      </c>
      <c r="C14" s="156"/>
      <c r="D14" s="156"/>
    </row>
  </sheetData>
  <printOptions/>
  <pageMargins left="0.5905511811023623" right="0.5905511811023623" top="0.7874015748031497" bottom="0.984251968503937" header="0.5118110236220472" footer="0.5118110236220472"/>
  <pageSetup horizontalDpi="300" verticalDpi="300" orientation="portrait" paperSize="9" scale="90" r:id="rId1"/>
</worksheet>
</file>

<file path=xl/worksheets/sheet11.xml><?xml version="1.0" encoding="utf-8"?>
<worksheet xmlns="http://schemas.openxmlformats.org/spreadsheetml/2006/main" xmlns:r="http://schemas.openxmlformats.org/officeDocument/2006/relationships">
  <dimension ref="A2:M826"/>
  <sheetViews>
    <sheetView showGridLines="0" zoomScaleSheetLayoutView="100" workbookViewId="0" topLeftCell="A1">
      <selection activeCell="A1" sqref="A1"/>
    </sheetView>
  </sheetViews>
  <sheetFormatPr defaultColWidth="9.00390625" defaultRowHeight="13.5"/>
  <cols>
    <col min="1" max="1" width="3.625" style="154" customWidth="1"/>
    <col min="2" max="2" width="1.625" style="154" customWidth="1"/>
    <col min="3" max="3" width="24.875" style="776" customWidth="1"/>
    <col min="4" max="4" width="0.37109375" style="776" customWidth="1"/>
    <col min="5" max="7" width="6.375" style="154" customWidth="1"/>
    <col min="8" max="10" width="7.625" style="154" customWidth="1"/>
    <col min="11" max="11" width="7.875" style="154" customWidth="1"/>
    <col min="12" max="12" width="2.875" style="154" customWidth="1"/>
    <col min="13" max="13" width="9.625" style="154" customWidth="1"/>
    <col min="14" max="16384" width="9.00390625" style="154" customWidth="1"/>
  </cols>
  <sheetData>
    <row r="2" spans="2:3" ht="14.25" customHeight="1">
      <c r="B2" s="34" t="s">
        <v>490</v>
      </c>
      <c r="C2" s="775"/>
    </row>
    <row r="3" spans="2:13" ht="14.25" customHeight="1" thickBot="1">
      <c r="B3" s="645"/>
      <c r="C3" s="777"/>
      <c r="D3" s="777"/>
      <c r="E3" s="645"/>
      <c r="F3" s="645"/>
      <c r="G3" s="645"/>
      <c r="H3" s="645"/>
      <c r="I3" s="645"/>
      <c r="J3" s="645"/>
      <c r="K3" s="645"/>
      <c r="L3" s="645"/>
      <c r="M3" s="532" t="s">
        <v>491</v>
      </c>
    </row>
    <row r="4" spans="2:13" ht="18" customHeight="1">
      <c r="B4" s="778" t="s">
        <v>492</v>
      </c>
      <c r="C4" s="779"/>
      <c r="D4" s="780"/>
      <c r="E4" s="767" t="s">
        <v>493</v>
      </c>
      <c r="F4" s="767"/>
      <c r="G4" s="742"/>
      <c r="H4" s="535" t="s">
        <v>494</v>
      </c>
      <c r="I4" s="767"/>
      <c r="J4" s="742"/>
      <c r="K4" s="781" t="s">
        <v>495</v>
      </c>
      <c r="L4" s="782"/>
      <c r="M4" s="783" t="s">
        <v>496</v>
      </c>
    </row>
    <row r="5" spans="2:13" s="626" customFormat="1" ht="18" customHeight="1">
      <c r="B5" s="784"/>
      <c r="C5" s="784"/>
      <c r="D5" s="785"/>
      <c r="E5" s="786" t="s">
        <v>233</v>
      </c>
      <c r="F5" s="787" t="s">
        <v>497</v>
      </c>
      <c r="G5" s="787" t="s">
        <v>498</v>
      </c>
      <c r="H5" s="787" t="s">
        <v>233</v>
      </c>
      <c r="I5" s="787" t="s">
        <v>497</v>
      </c>
      <c r="J5" s="787" t="s">
        <v>498</v>
      </c>
      <c r="K5" s="788" t="s">
        <v>499</v>
      </c>
      <c r="L5" s="789"/>
      <c r="M5" s="790" t="s">
        <v>500</v>
      </c>
    </row>
    <row r="6" spans="2:13" ht="18.75" customHeight="1">
      <c r="B6" s="791" t="s">
        <v>501</v>
      </c>
      <c r="C6" s="792"/>
      <c r="D6" s="793"/>
      <c r="E6" s="794"/>
      <c r="F6" s="794"/>
      <c r="G6" s="794"/>
      <c r="H6" s="794"/>
      <c r="I6" s="794"/>
      <c r="J6" s="794"/>
      <c r="K6" s="795"/>
      <c r="L6" s="795"/>
      <c r="M6" s="794"/>
    </row>
    <row r="7" spans="3:13" ht="14.25" customHeight="1">
      <c r="C7" s="796" t="s">
        <v>502</v>
      </c>
      <c r="D7" s="797"/>
      <c r="E7" s="798">
        <v>1</v>
      </c>
      <c r="F7" s="798">
        <v>0</v>
      </c>
      <c r="G7" s="798">
        <v>1</v>
      </c>
      <c r="H7" s="798">
        <v>80</v>
      </c>
      <c r="I7" s="798">
        <v>0</v>
      </c>
      <c r="J7" s="798">
        <v>80</v>
      </c>
      <c r="K7" s="799">
        <v>67</v>
      </c>
      <c r="L7" s="800"/>
      <c r="M7" s="798">
        <v>775</v>
      </c>
    </row>
    <row r="8" spans="3:13" ht="14.25" customHeight="1">
      <c r="C8" s="796" t="s">
        <v>562</v>
      </c>
      <c r="D8" s="797"/>
      <c r="E8" s="798">
        <v>9</v>
      </c>
      <c r="F8" s="798">
        <v>0</v>
      </c>
      <c r="G8" s="798">
        <v>9</v>
      </c>
      <c r="H8" s="798">
        <v>218</v>
      </c>
      <c r="I8" s="798">
        <v>0</v>
      </c>
      <c r="J8" s="798">
        <v>218</v>
      </c>
      <c r="K8" s="799">
        <v>0</v>
      </c>
      <c r="L8" s="800"/>
      <c r="M8" s="798">
        <v>2491</v>
      </c>
    </row>
    <row r="9" spans="3:13" ht="14.25" customHeight="1">
      <c r="C9" s="801" t="s">
        <v>503</v>
      </c>
      <c r="D9" s="802"/>
      <c r="E9" s="798">
        <v>2</v>
      </c>
      <c r="F9" s="798">
        <v>2</v>
      </c>
      <c r="G9" s="798">
        <v>0</v>
      </c>
      <c r="H9" s="803">
        <v>0</v>
      </c>
      <c r="I9" s="803">
        <v>0</v>
      </c>
      <c r="J9" s="803">
        <v>0</v>
      </c>
      <c r="K9" s="799">
        <v>0</v>
      </c>
      <c r="L9" s="800"/>
      <c r="M9" s="798">
        <v>106127</v>
      </c>
    </row>
    <row r="10" spans="3:13" ht="14.25" customHeight="1">
      <c r="C10" s="801" t="s">
        <v>504</v>
      </c>
      <c r="D10" s="802"/>
      <c r="E10" s="798">
        <v>1</v>
      </c>
      <c r="F10" s="798">
        <v>1</v>
      </c>
      <c r="G10" s="798">
        <v>0</v>
      </c>
      <c r="H10" s="803">
        <v>0</v>
      </c>
      <c r="I10" s="803">
        <v>0</v>
      </c>
      <c r="J10" s="803">
        <v>0</v>
      </c>
      <c r="K10" s="799">
        <v>0</v>
      </c>
      <c r="L10" s="800"/>
      <c r="M10" s="798">
        <v>29356</v>
      </c>
    </row>
    <row r="11" spans="3:13" ht="14.25" customHeight="1">
      <c r="C11" s="796" t="s">
        <v>505</v>
      </c>
      <c r="D11" s="802"/>
      <c r="E11" s="798">
        <v>1</v>
      </c>
      <c r="F11" s="798">
        <v>1</v>
      </c>
      <c r="G11" s="798">
        <v>0</v>
      </c>
      <c r="H11" s="798">
        <v>140</v>
      </c>
      <c r="I11" s="798">
        <v>140</v>
      </c>
      <c r="J11" s="798">
        <v>0</v>
      </c>
      <c r="K11" s="799">
        <v>0</v>
      </c>
      <c r="L11" s="800"/>
      <c r="M11" s="798">
        <v>13902</v>
      </c>
    </row>
    <row r="12" spans="3:13" ht="14.25" customHeight="1">
      <c r="C12" s="796" t="s">
        <v>506</v>
      </c>
      <c r="D12" s="802"/>
      <c r="E12" s="798">
        <v>1</v>
      </c>
      <c r="F12" s="798">
        <v>1</v>
      </c>
      <c r="G12" s="798">
        <v>0</v>
      </c>
      <c r="H12" s="803">
        <v>150</v>
      </c>
      <c r="I12" s="803">
        <v>150</v>
      </c>
      <c r="J12" s="803">
        <v>0</v>
      </c>
      <c r="K12" s="799">
        <v>0</v>
      </c>
      <c r="L12" s="800"/>
      <c r="M12" s="798">
        <v>2750</v>
      </c>
    </row>
    <row r="13" spans="3:13" ht="14.25" customHeight="1">
      <c r="C13" s="796" t="s">
        <v>507</v>
      </c>
      <c r="D13" s="797"/>
      <c r="E13" s="798">
        <v>20</v>
      </c>
      <c r="F13" s="798">
        <v>0</v>
      </c>
      <c r="G13" s="798">
        <v>20</v>
      </c>
      <c r="H13" s="803">
        <v>0</v>
      </c>
      <c r="I13" s="803">
        <v>0</v>
      </c>
      <c r="J13" s="803">
        <v>0</v>
      </c>
      <c r="K13" s="799">
        <v>0</v>
      </c>
      <c r="L13" s="804"/>
      <c r="M13" s="798">
        <v>75941</v>
      </c>
    </row>
    <row r="14" spans="3:13" ht="14.25" customHeight="1">
      <c r="C14" s="796" t="s">
        <v>508</v>
      </c>
      <c r="D14" s="797"/>
      <c r="E14" s="798">
        <v>2</v>
      </c>
      <c r="F14" s="798">
        <v>0</v>
      </c>
      <c r="G14" s="798">
        <v>2</v>
      </c>
      <c r="H14" s="803">
        <v>0</v>
      </c>
      <c r="I14" s="803">
        <v>0</v>
      </c>
      <c r="J14" s="803">
        <v>0</v>
      </c>
      <c r="K14" s="799">
        <v>0</v>
      </c>
      <c r="L14" s="804"/>
      <c r="M14" s="477">
        <v>2773</v>
      </c>
    </row>
    <row r="15" spans="3:13" ht="14.25" customHeight="1">
      <c r="C15" s="796" t="s">
        <v>509</v>
      </c>
      <c r="D15" s="797"/>
      <c r="E15" s="798">
        <v>83</v>
      </c>
      <c r="F15" s="798">
        <v>3</v>
      </c>
      <c r="G15" s="798">
        <v>80</v>
      </c>
      <c r="H15" s="803">
        <v>1893</v>
      </c>
      <c r="I15" s="803">
        <v>0</v>
      </c>
      <c r="J15" s="803">
        <v>1893</v>
      </c>
      <c r="K15" s="799">
        <v>0</v>
      </c>
      <c r="L15" s="800"/>
      <c r="M15" s="798">
        <v>53965</v>
      </c>
    </row>
    <row r="16" spans="3:13" ht="14.25" customHeight="1">
      <c r="C16" s="796" t="s">
        <v>510</v>
      </c>
      <c r="D16" s="797"/>
      <c r="E16" s="798">
        <v>12</v>
      </c>
      <c r="F16" s="798">
        <v>0</v>
      </c>
      <c r="G16" s="798">
        <v>12</v>
      </c>
      <c r="H16" s="803">
        <v>122</v>
      </c>
      <c r="I16" s="803">
        <v>0</v>
      </c>
      <c r="J16" s="803">
        <v>122</v>
      </c>
      <c r="K16" s="799">
        <v>0</v>
      </c>
      <c r="L16" s="805"/>
      <c r="M16" s="798">
        <v>2059</v>
      </c>
    </row>
    <row r="17" spans="3:13" ht="14.25" customHeight="1">
      <c r="C17" s="796" t="s">
        <v>511</v>
      </c>
      <c r="D17" s="797"/>
      <c r="E17" s="798">
        <v>2</v>
      </c>
      <c r="F17" s="798">
        <v>0</v>
      </c>
      <c r="G17" s="798">
        <v>2</v>
      </c>
      <c r="H17" s="803">
        <v>44</v>
      </c>
      <c r="I17" s="803">
        <v>0</v>
      </c>
      <c r="J17" s="803">
        <v>44</v>
      </c>
      <c r="K17" s="799">
        <v>0</v>
      </c>
      <c r="L17" s="805"/>
      <c r="M17" s="798">
        <v>267</v>
      </c>
    </row>
    <row r="18" spans="3:13" ht="14.25" customHeight="1">
      <c r="C18" s="796" t="s">
        <v>512</v>
      </c>
      <c r="D18" s="797"/>
      <c r="E18" s="798">
        <v>34</v>
      </c>
      <c r="F18" s="798">
        <v>0</v>
      </c>
      <c r="G18" s="798">
        <v>34</v>
      </c>
      <c r="H18" s="803">
        <v>554</v>
      </c>
      <c r="I18" s="803">
        <v>0</v>
      </c>
      <c r="J18" s="803">
        <v>554</v>
      </c>
      <c r="K18" s="799">
        <v>0</v>
      </c>
      <c r="L18" s="805"/>
      <c r="M18" s="798">
        <v>5719</v>
      </c>
    </row>
    <row r="19" spans="3:13" ht="25.5">
      <c r="C19" s="806" t="s">
        <v>513</v>
      </c>
      <c r="D19" s="807"/>
      <c r="E19" s="451">
        <v>23</v>
      </c>
      <c r="F19" s="451">
        <v>0</v>
      </c>
      <c r="G19" s="451">
        <v>23</v>
      </c>
      <c r="H19" s="451">
        <v>1427</v>
      </c>
      <c r="I19" s="451">
        <v>0</v>
      </c>
      <c r="J19" s="451">
        <v>1427</v>
      </c>
      <c r="K19" s="808">
        <v>0</v>
      </c>
      <c r="L19" s="809"/>
      <c r="M19" s="451">
        <v>16332</v>
      </c>
    </row>
    <row r="20" spans="3:13" ht="14.25" customHeight="1">
      <c r="C20" s="796" t="s">
        <v>514</v>
      </c>
      <c r="D20" s="797"/>
      <c r="E20" s="798">
        <v>11</v>
      </c>
      <c r="F20" s="798">
        <v>0</v>
      </c>
      <c r="G20" s="798">
        <v>11</v>
      </c>
      <c r="H20" s="803">
        <v>1091</v>
      </c>
      <c r="I20" s="803">
        <v>0</v>
      </c>
      <c r="J20" s="803">
        <v>1091</v>
      </c>
      <c r="K20" s="799">
        <v>0</v>
      </c>
      <c r="L20" s="805"/>
      <c r="M20" s="798">
        <v>11298</v>
      </c>
    </row>
    <row r="21" spans="3:13" ht="14.25" customHeight="1">
      <c r="C21" s="796" t="s">
        <v>515</v>
      </c>
      <c r="D21" s="797"/>
      <c r="E21" s="798">
        <v>10</v>
      </c>
      <c r="F21" s="798">
        <v>0</v>
      </c>
      <c r="G21" s="798">
        <v>10</v>
      </c>
      <c r="H21" s="803">
        <v>811</v>
      </c>
      <c r="I21" s="803">
        <v>0</v>
      </c>
      <c r="J21" s="803">
        <v>811</v>
      </c>
      <c r="K21" s="799">
        <v>0</v>
      </c>
      <c r="L21" s="805"/>
      <c r="M21" s="798">
        <v>5217</v>
      </c>
    </row>
    <row r="22" spans="2:13" ht="18.75" customHeight="1">
      <c r="B22" s="810" t="s">
        <v>516</v>
      </c>
      <c r="C22" s="811"/>
      <c r="D22" s="812"/>
      <c r="E22" s="798"/>
      <c r="F22" s="798"/>
      <c r="G22" s="798"/>
      <c r="H22" s="798"/>
      <c r="I22" s="798"/>
      <c r="J22" s="798"/>
      <c r="K22" s="799"/>
      <c r="L22" s="813"/>
      <c r="M22" s="798"/>
    </row>
    <row r="23" spans="2:13" ht="14.25" customHeight="1">
      <c r="B23" s="814"/>
      <c r="C23" s="796" t="s">
        <v>517</v>
      </c>
      <c r="D23" s="812"/>
      <c r="E23" s="815">
        <v>0</v>
      </c>
      <c r="F23" s="815">
        <v>0</v>
      </c>
      <c r="G23" s="815">
        <v>0</v>
      </c>
      <c r="H23" s="815">
        <v>0</v>
      </c>
      <c r="I23" s="815">
        <v>0</v>
      </c>
      <c r="J23" s="815">
        <v>0</v>
      </c>
      <c r="K23" s="816">
        <v>0</v>
      </c>
      <c r="L23" s="817"/>
      <c r="M23" s="815">
        <v>0</v>
      </c>
    </row>
    <row r="24" spans="2:13" ht="14.25" customHeight="1">
      <c r="B24" s="814"/>
      <c r="C24" s="796" t="s">
        <v>518</v>
      </c>
      <c r="D24" s="812"/>
      <c r="E24" s="815">
        <v>23</v>
      </c>
      <c r="F24" s="815">
        <v>2</v>
      </c>
      <c r="G24" s="815">
        <v>21</v>
      </c>
      <c r="H24" s="815">
        <v>587</v>
      </c>
      <c r="I24" s="815">
        <v>184</v>
      </c>
      <c r="J24" s="815">
        <v>403</v>
      </c>
      <c r="K24" s="816">
        <v>0</v>
      </c>
      <c r="L24" s="817"/>
      <c r="M24" s="815">
        <v>0</v>
      </c>
    </row>
    <row r="25" spans="2:13" ht="14.25" customHeight="1">
      <c r="B25" s="814"/>
      <c r="C25" s="796" t="s">
        <v>519</v>
      </c>
      <c r="D25" s="812"/>
      <c r="E25" s="815">
        <v>10</v>
      </c>
      <c r="F25" s="815">
        <v>6</v>
      </c>
      <c r="G25" s="815">
        <v>4</v>
      </c>
      <c r="H25" s="815">
        <v>96</v>
      </c>
      <c r="I25" s="815">
        <v>56</v>
      </c>
      <c r="J25" s="815">
        <v>40</v>
      </c>
      <c r="K25" s="816">
        <v>0</v>
      </c>
      <c r="L25" s="817"/>
      <c r="M25" s="815">
        <v>0</v>
      </c>
    </row>
    <row r="26" spans="2:13" ht="14.25" customHeight="1">
      <c r="B26" s="814"/>
      <c r="C26" s="796" t="s">
        <v>520</v>
      </c>
      <c r="D26" s="812"/>
      <c r="E26" s="815">
        <v>13</v>
      </c>
      <c r="F26" s="815">
        <v>0</v>
      </c>
      <c r="G26" s="815">
        <v>13</v>
      </c>
      <c r="H26" s="815">
        <v>64</v>
      </c>
      <c r="I26" s="815">
        <v>0</v>
      </c>
      <c r="J26" s="815">
        <v>63</v>
      </c>
      <c r="K26" s="816">
        <v>0</v>
      </c>
      <c r="L26" s="817"/>
      <c r="M26" s="815">
        <v>0</v>
      </c>
    </row>
    <row r="27" spans="3:13" ht="14.25" customHeight="1">
      <c r="C27" s="796" t="s">
        <v>521</v>
      </c>
      <c r="D27" s="797"/>
      <c r="E27" s="815">
        <v>2</v>
      </c>
      <c r="F27" s="815">
        <v>1</v>
      </c>
      <c r="G27" s="815">
        <v>1</v>
      </c>
      <c r="H27" s="815">
        <v>192</v>
      </c>
      <c r="I27" s="815">
        <v>152</v>
      </c>
      <c r="J27" s="815">
        <v>40</v>
      </c>
      <c r="K27" s="816">
        <v>0</v>
      </c>
      <c r="L27" s="818"/>
      <c r="M27" s="815">
        <v>0</v>
      </c>
    </row>
    <row r="28" spans="3:13" ht="14.25" customHeight="1">
      <c r="C28" s="796" t="s">
        <v>522</v>
      </c>
      <c r="D28" s="797"/>
      <c r="E28" s="815">
        <v>11</v>
      </c>
      <c r="F28" s="815">
        <v>0</v>
      </c>
      <c r="G28" s="815">
        <v>11</v>
      </c>
      <c r="H28" s="815">
        <v>118</v>
      </c>
      <c r="I28" s="815">
        <v>0</v>
      </c>
      <c r="J28" s="815">
        <v>118</v>
      </c>
      <c r="K28" s="816">
        <v>0</v>
      </c>
      <c r="L28" s="817"/>
      <c r="M28" s="815">
        <v>0</v>
      </c>
    </row>
    <row r="29" spans="3:13" ht="14.25" customHeight="1">
      <c r="C29" s="796" t="s">
        <v>523</v>
      </c>
      <c r="D29" s="802"/>
      <c r="E29" s="815">
        <v>1</v>
      </c>
      <c r="F29" s="815">
        <v>0</v>
      </c>
      <c r="G29" s="815">
        <v>1</v>
      </c>
      <c r="H29" s="815">
        <v>6</v>
      </c>
      <c r="I29" s="815">
        <v>0</v>
      </c>
      <c r="J29" s="815">
        <v>6</v>
      </c>
      <c r="K29" s="816">
        <v>0</v>
      </c>
      <c r="L29" s="817"/>
      <c r="M29" s="815">
        <v>0</v>
      </c>
    </row>
    <row r="30" spans="3:13" ht="14.25" customHeight="1">
      <c r="C30" s="796" t="s">
        <v>524</v>
      </c>
      <c r="D30" s="797"/>
      <c r="E30" s="815">
        <v>7</v>
      </c>
      <c r="F30" s="815">
        <v>0</v>
      </c>
      <c r="G30" s="815">
        <v>7</v>
      </c>
      <c r="H30" s="819">
        <v>183</v>
      </c>
      <c r="I30" s="815">
        <v>0</v>
      </c>
      <c r="J30" s="815">
        <v>183</v>
      </c>
      <c r="K30" s="816">
        <v>0</v>
      </c>
      <c r="L30" s="817"/>
      <c r="M30" s="815">
        <v>0</v>
      </c>
    </row>
    <row r="31" spans="3:13" ht="14.25" customHeight="1">
      <c r="C31" s="796" t="s">
        <v>525</v>
      </c>
      <c r="D31" s="797"/>
      <c r="E31" s="815">
        <v>0</v>
      </c>
      <c r="F31" s="815">
        <v>0</v>
      </c>
      <c r="G31" s="815">
        <v>0</v>
      </c>
      <c r="H31" s="819">
        <v>0</v>
      </c>
      <c r="I31" s="815">
        <v>0</v>
      </c>
      <c r="J31" s="815">
        <v>0</v>
      </c>
      <c r="K31" s="816">
        <v>0</v>
      </c>
      <c r="L31" s="817"/>
      <c r="M31" s="815">
        <v>0</v>
      </c>
    </row>
    <row r="32" spans="3:13" ht="14.25" customHeight="1">
      <c r="C32" s="796" t="s">
        <v>526</v>
      </c>
      <c r="D32" s="797"/>
      <c r="E32" s="815">
        <v>19</v>
      </c>
      <c r="F32" s="815">
        <v>1</v>
      </c>
      <c r="G32" s="815">
        <v>18</v>
      </c>
      <c r="H32" s="819">
        <v>344</v>
      </c>
      <c r="I32" s="815">
        <v>25</v>
      </c>
      <c r="J32" s="815">
        <v>319</v>
      </c>
      <c r="K32" s="816">
        <v>0</v>
      </c>
      <c r="L32" s="817"/>
      <c r="M32" s="815">
        <v>0</v>
      </c>
    </row>
    <row r="33" spans="3:13" ht="14.25" customHeight="1">
      <c r="C33" s="796" t="s">
        <v>527</v>
      </c>
      <c r="D33" s="797"/>
      <c r="E33" s="815">
        <v>0</v>
      </c>
      <c r="F33" s="815">
        <v>0</v>
      </c>
      <c r="G33" s="815">
        <v>0</v>
      </c>
      <c r="H33" s="819">
        <v>0</v>
      </c>
      <c r="I33" s="815">
        <v>0</v>
      </c>
      <c r="J33" s="815">
        <v>0</v>
      </c>
      <c r="K33" s="816">
        <v>0</v>
      </c>
      <c r="L33" s="817"/>
      <c r="M33" s="815">
        <v>0</v>
      </c>
    </row>
    <row r="34" spans="3:13" ht="14.25" customHeight="1">
      <c r="C34" s="796" t="s">
        <v>528</v>
      </c>
      <c r="D34" s="797"/>
      <c r="E34" s="815">
        <v>25</v>
      </c>
      <c r="F34" s="815">
        <v>0</v>
      </c>
      <c r="G34" s="815">
        <v>25</v>
      </c>
      <c r="H34" s="819">
        <v>127</v>
      </c>
      <c r="I34" s="815">
        <v>0</v>
      </c>
      <c r="J34" s="815">
        <v>127</v>
      </c>
      <c r="K34" s="816">
        <v>0</v>
      </c>
      <c r="L34" s="817"/>
      <c r="M34" s="815">
        <v>0</v>
      </c>
    </row>
    <row r="35" spans="3:13" ht="14.25" customHeight="1">
      <c r="C35" s="820" t="s">
        <v>529</v>
      </c>
      <c r="D35" s="797"/>
      <c r="E35" s="815">
        <v>45</v>
      </c>
      <c r="F35" s="815">
        <v>0</v>
      </c>
      <c r="G35" s="815">
        <v>45</v>
      </c>
      <c r="H35" s="819">
        <v>229</v>
      </c>
      <c r="I35" s="815">
        <v>0</v>
      </c>
      <c r="J35" s="815">
        <v>229</v>
      </c>
      <c r="K35" s="816">
        <v>0</v>
      </c>
      <c r="L35" s="817"/>
      <c r="M35" s="815">
        <v>0</v>
      </c>
    </row>
    <row r="36" spans="2:13" ht="18.75" customHeight="1">
      <c r="B36" s="810" t="s">
        <v>530</v>
      </c>
      <c r="C36" s="811"/>
      <c r="D36" s="812"/>
      <c r="E36" s="815"/>
      <c r="F36" s="815"/>
      <c r="G36" s="815"/>
      <c r="H36" s="815"/>
      <c r="I36" s="815"/>
      <c r="J36" s="815"/>
      <c r="K36" s="816"/>
      <c r="L36" s="817"/>
      <c r="M36" s="815"/>
    </row>
    <row r="37" spans="3:13" ht="14.25" customHeight="1">
      <c r="C37" s="801" t="s">
        <v>531</v>
      </c>
      <c r="D37" s="821"/>
      <c r="E37" s="815">
        <v>1</v>
      </c>
      <c r="F37" s="815">
        <v>0</v>
      </c>
      <c r="G37" s="815">
        <v>1</v>
      </c>
      <c r="H37" s="815">
        <v>30</v>
      </c>
      <c r="I37" s="815">
        <v>0</v>
      </c>
      <c r="J37" s="815">
        <v>30</v>
      </c>
      <c r="K37" s="816">
        <v>0</v>
      </c>
      <c r="L37" s="817"/>
      <c r="M37" s="815">
        <v>0</v>
      </c>
    </row>
    <row r="38" spans="3:13" ht="14.25" customHeight="1">
      <c r="C38" s="801" t="s">
        <v>532</v>
      </c>
      <c r="D38" s="821"/>
      <c r="E38" s="815">
        <v>9</v>
      </c>
      <c r="F38" s="815">
        <v>0</v>
      </c>
      <c r="G38" s="815">
        <v>9</v>
      </c>
      <c r="H38" s="815">
        <v>142</v>
      </c>
      <c r="I38" s="815">
        <v>0</v>
      </c>
      <c r="J38" s="815">
        <v>142</v>
      </c>
      <c r="K38" s="816">
        <v>0</v>
      </c>
      <c r="L38" s="817"/>
      <c r="M38" s="815">
        <v>0</v>
      </c>
    </row>
    <row r="39" spans="2:13" ht="18.75" customHeight="1">
      <c r="B39" s="810" t="s">
        <v>533</v>
      </c>
      <c r="C39" s="822"/>
      <c r="D39" s="823"/>
      <c r="E39" s="824"/>
      <c r="F39" s="815"/>
      <c r="G39" s="815"/>
      <c r="H39" s="815"/>
      <c r="I39" s="815"/>
      <c r="J39" s="815"/>
      <c r="K39" s="816"/>
      <c r="L39" s="817"/>
      <c r="M39" s="815"/>
    </row>
    <row r="40" spans="3:13" ht="14.25" customHeight="1">
      <c r="C40" s="796" t="s">
        <v>534</v>
      </c>
      <c r="D40" s="797"/>
      <c r="E40" s="815">
        <v>1</v>
      </c>
      <c r="F40" s="815">
        <v>1</v>
      </c>
      <c r="G40" s="815">
        <v>0</v>
      </c>
      <c r="H40" s="815">
        <v>20</v>
      </c>
      <c r="I40" s="815">
        <v>20</v>
      </c>
      <c r="J40" s="815">
        <v>0</v>
      </c>
      <c r="K40" s="816">
        <v>0</v>
      </c>
      <c r="L40" s="817"/>
      <c r="M40" s="815">
        <v>0</v>
      </c>
    </row>
    <row r="41" spans="2:13" ht="18.75" customHeight="1">
      <c r="B41" s="810" t="s">
        <v>535</v>
      </c>
      <c r="C41" s="811"/>
      <c r="D41" s="797"/>
      <c r="E41" s="815"/>
      <c r="F41" s="815"/>
      <c r="G41" s="815"/>
      <c r="H41" s="815"/>
      <c r="I41" s="815"/>
      <c r="J41" s="815"/>
      <c r="K41" s="816"/>
      <c r="L41" s="817"/>
      <c r="M41" s="815"/>
    </row>
    <row r="42" spans="2:13" ht="14.25" customHeight="1">
      <c r="B42" s="814"/>
      <c r="C42" s="796" t="s">
        <v>536</v>
      </c>
      <c r="D42" s="812"/>
      <c r="E42" s="815">
        <v>6</v>
      </c>
      <c r="F42" s="815">
        <v>0</v>
      </c>
      <c r="G42" s="815">
        <v>6</v>
      </c>
      <c r="H42" s="815">
        <v>460</v>
      </c>
      <c r="I42" s="815">
        <v>0</v>
      </c>
      <c r="J42" s="815">
        <v>460</v>
      </c>
      <c r="K42" s="816">
        <v>0</v>
      </c>
      <c r="L42" s="818"/>
      <c r="M42" s="815">
        <v>0</v>
      </c>
    </row>
    <row r="43" spans="2:13" ht="14.25" customHeight="1">
      <c r="B43" s="814"/>
      <c r="C43" s="796" t="s">
        <v>537</v>
      </c>
      <c r="D43" s="812"/>
      <c r="E43" s="815">
        <v>4</v>
      </c>
      <c r="F43" s="815">
        <v>1</v>
      </c>
      <c r="G43" s="815">
        <v>3</v>
      </c>
      <c r="H43" s="815">
        <v>148</v>
      </c>
      <c r="I43" s="815">
        <v>30</v>
      </c>
      <c r="J43" s="815">
        <v>118</v>
      </c>
      <c r="K43" s="816">
        <v>0</v>
      </c>
      <c r="L43" s="818"/>
      <c r="M43" s="815">
        <v>0</v>
      </c>
    </row>
    <row r="44" spans="2:13" ht="14.25" customHeight="1">
      <c r="B44" s="814"/>
      <c r="C44" s="796" t="s">
        <v>538</v>
      </c>
      <c r="D44" s="812"/>
      <c r="E44" s="815">
        <v>1</v>
      </c>
      <c r="F44" s="815">
        <v>1</v>
      </c>
      <c r="G44" s="815">
        <v>0</v>
      </c>
      <c r="H44" s="815">
        <v>40</v>
      </c>
      <c r="I44" s="815">
        <v>40</v>
      </c>
      <c r="J44" s="815">
        <v>0</v>
      </c>
      <c r="K44" s="816">
        <v>0</v>
      </c>
      <c r="L44" s="818"/>
      <c r="M44" s="815">
        <v>0</v>
      </c>
    </row>
    <row r="45" spans="2:13" ht="18.75" customHeight="1">
      <c r="B45" s="810" t="s">
        <v>539</v>
      </c>
      <c r="C45" s="811"/>
      <c r="D45" s="812"/>
      <c r="E45" s="815"/>
      <c r="F45" s="815"/>
      <c r="G45" s="815"/>
      <c r="H45" s="815"/>
      <c r="I45" s="815"/>
      <c r="J45" s="815"/>
      <c r="K45" s="816"/>
      <c r="L45" s="818"/>
      <c r="M45" s="815"/>
    </row>
    <row r="46" spans="2:13" ht="14.25" customHeight="1">
      <c r="B46" s="814"/>
      <c r="C46" s="801" t="s">
        <v>540</v>
      </c>
      <c r="D46" s="812"/>
      <c r="E46" s="815">
        <v>1</v>
      </c>
      <c r="F46" s="815">
        <v>0</v>
      </c>
      <c r="G46" s="815">
        <v>1</v>
      </c>
      <c r="H46" s="815">
        <v>19</v>
      </c>
      <c r="I46" s="815">
        <v>0</v>
      </c>
      <c r="J46" s="815">
        <v>19</v>
      </c>
      <c r="K46" s="816">
        <v>0</v>
      </c>
      <c r="L46" s="818"/>
      <c r="M46" s="815">
        <v>0</v>
      </c>
    </row>
    <row r="47" spans="2:13" ht="18.75" customHeight="1">
      <c r="B47" s="810" t="s">
        <v>541</v>
      </c>
      <c r="C47" s="825"/>
      <c r="D47" s="812"/>
      <c r="E47" s="815"/>
      <c r="F47" s="815"/>
      <c r="G47" s="815"/>
      <c r="H47" s="815"/>
      <c r="I47" s="815"/>
      <c r="J47" s="815"/>
      <c r="K47" s="816"/>
      <c r="L47" s="818"/>
      <c r="M47" s="815"/>
    </row>
    <row r="48" spans="2:13" ht="14.25" customHeight="1">
      <c r="B48" s="814"/>
      <c r="C48" s="826" t="s">
        <v>542</v>
      </c>
      <c r="D48" s="812"/>
      <c r="E48" s="815">
        <v>11</v>
      </c>
      <c r="F48" s="815">
        <v>1</v>
      </c>
      <c r="G48" s="815">
        <v>10</v>
      </c>
      <c r="H48" s="815">
        <v>139</v>
      </c>
      <c r="I48" s="815">
        <v>19</v>
      </c>
      <c r="J48" s="815">
        <v>120</v>
      </c>
      <c r="K48" s="816">
        <v>0</v>
      </c>
      <c r="L48" s="818"/>
      <c r="M48" s="815">
        <v>0</v>
      </c>
    </row>
    <row r="49" spans="2:13" ht="14.25" customHeight="1">
      <c r="B49" s="814"/>
      <c r="C49" s="796" t="s">
        <v>543</v>
      </c>
      <c r="D49" s="812"/>
      <c r="E49" s="815">
        <v>7</v>
      </c>
      <c r="F49" s="815">
        <v>0</v>
      </c>
      <c r="G49" s="815">
        <v>7</v>
      </c>
      <c r="H49" s="815">
        <v>153</v>
      </c>
      <c r="I49" s="815">
        <v>0</v>
      </c>
      <c r="J49" s="815">
        <v>153</v>
      </c>
      <c r="K49" s="816">
        <v>0</v>
      </c>
      <c r="L49" s="818"/>
      <c r="M49" s="815">
        <v>0</v>
      </c>
    </row>
    <row r="50" spans="2:13" ht="18.75" customHeight="1">
      <c r="B50" s="810" t="s">
        <v>544</v>
      </c>
      <c r="C50" s="825"/>
      <c r="D50" s="812"/>
      <c r="E50" s="815"/>
      <c r="F50" s="815"/>
      <c r="G50" s="815"/>
      <c r="H50" s="815"/>
      <c r="I50" s="815"/>
      <c r="J50" s="815"/>
      <c r="K50" s="816"/>
      <c r="L50" s="818"/>
      <c r="M50" s="815"/>
    </row>
    <row r="51" spans="2:13" ht="14.25" customHeight="1">
      <c r="B51" s="827"/>
      <c r="C51" s="828" t="s">
        <v>545</v>
      </c>
      <c r="D51" s="812"/>
      <c r="E51" s="815">
        <v>1</v>
      </c>
      <c r="F51" s="815">
        <v>0</v>
      </c>
      <c r="G51" s="815">
        <v>1</v>
      </c>
      <c r="H51" s="815">
        <v>15</v>
      </c>
      <c r="I51" s="815">
        <v>0</v>
      </c>
      <c r="J51" s="815">
        <v>15</v>
      </c>
      <c r="K51" s="816">
        <v>0</v>
      </c>
      <c r="L51" s="818"/>
      <c r="M51" s="815">
        <v>0</v>
      </c>
    </row>
    <row r="52" spans="2:13" ht="18.75" customHeight="1">
      <c r="B52" s="810" t="s">
        <v>546</v>
      </c>
      <c r="C52" s="811"/>
      <c r="D52" s="812"/>
      <c r="E52" s="798"/>
      <c r="F52" s="798"/>
      <c r="G52" s="798"/>
      <c r="H52" s="798"/>
      <c r="I52" s="798"/>
      <c r="J52" s="798"/>
      <c r="K52" s="799"/>
      <c r="L52" s="829"/>
      <c r="M52" s="798"/>
    </row>
    <row r="53" spans="3:13" ht="14.25" customHeight="1">
      <c r="C53" s="796" t="s">
        <v>547</v>
      </c>
      <c r="D53" s="797"/>
      <c r="E53" s="798">
        <v>4</v>
      </c>
      <c r="F53" s="798">
        <v>1</v>
      </c>
      <c r="G53" s="798">
        <v>3</v>
      </c>
      <c r="H53" s="798">
        <v>5</v>
      </c>
      <c r="I53" s="798">
        <v>0</v>
      </c>
      <c r="J53" s="798">
        <v>5</v>
      </c>
      <c r="K53" s="799">
        <v>30</v>
      </c>
      <c r="L53" s="829"/>
      <c r="M53" s="798">
        <v>0</v>
      </c>
    </row>
    <row r="54" spans="3:13" ht="14.25" customHeight="1">
      <c r="C54" s="796" t="s">
        <v>548</v>
      </c>
      <c r="D54" s="797"/>
      <c r="E54" s="798">
        <v>67</v>
      </c>
      <c r="F54" s="798">
        <v>27</v>
      </c>
      <c r="G54" s="798">
        <v>40</v>
      </c>
      <c r="H54" s="798">
        <v>7458</v>
      </c>
      <c r="I54" s="798">
        <v>2780</v>
      </c>
      <c r="J54" s="798">
        <v>4678</v>
      </c>
      <c r="K54" s="799">
        <v>7761</v>
      </c>
      <c r="L54" s="813"/>
      <c r="M54" s="798">
        <v>0</v>
      </c>
    </row>
    <row r="55" spans="3:13" ht="14.25" customHeight="1">
      <c r="C55" s="796" t="s">
        <v>563</v>
      </c>
      <c r="D55" s="796"/>
      <c r="E55" s="830">
        <v>1</v>
      </c>
      <c r="F55" s="798">
        <v>0</v>
      </c>
      <c r="G55" s="798">
        <v>1</v>
      </c>
      <c r="H55" s="798">
        <v>50</v>
      </c>
      <c r="I55" s="798">
        <v>0</v>
      </c>
      <c r="J55" s="798">
        <v>50</v>
      </c>
      <c r="K55" s="831">
        <v>14</v>
      </c>
      <c r="L55" s="832"/>
      <c r="M55" s="798">
        <v>19</v>
      </c>
    </row>
    <row r="56" spans="3:13" ht="14.25" customHeight="1">
      <c r="C56" s="796" t="s">
        <v>564</v>
      </c>
      <c r="D56" s="797"/>
      <c r="E56" s="815">
        <v>1</v>
      </c>
      <c r="F56" s="815">
        <v>1</v>
      </c>
      <c r="G56" s="815">
        <v>0</v>
      </c>
      <c r="H56" s="815">
        <v>50</v>
      </c>
      <c r="I56" s="815">
        <v>50</v>
      </c>
      <c r="J56" s="815">
        <v>0</v>
      </c>
      <c r="K56" s="816">
        <v>0</v>
      </c>
      <c r="L56" s="818"/>
      <c r="M56" s="815">
        <v>0</v>
      </c>
    </row>
    <row r="57" spans="3:13" ht="14.25" customHeight="1">
      <c r="C57" s="796" t="s">
        <v>565</v>
      </c>
      <c r="D57" s="797"/>
      <c r="E57" s="815">
        <v>1</v>
      </c>
      <c r="F57" s="815">
        <v>1</v>
      </c>
      <c r="G57" s="815">
        <v>0</v>
      </c>
      <c r="H57" s="815">
        <v>40</v>
      </c>
      <c r="I57" s="815">
        <v>40</v>
      </c>
      <c r="J57" s="815">
        <v>0</v>
      </c>
      <c r="K57" s="816">
        <v>0</v>
      </c>
      <c r="L57" s="818"/>
      <c r="M57" s="815">
        <v>0</v>
      </c>
    </row>
    <row r="58" spans="3:13" ht="14.25" customHeight="1">
      <c r="C58" s="796" t="s">
        <v>566</v>
      </c>
      <c r="D58" s="797"/>
      <c r="E58" s="815">
        <v>1</v>
      </c>
      <c r="F58" s="815">
        <v>0</v>
      </c>
      <c r="G58" s="815">
        <v>1</v>
      </c>
      <c r="H58" s="815">
        <v>60</v>
      </c>
      <c r="I58" s="815">
        <v>0</v>
      </c>
      <c r="J58" s="815">
        <v>60</v>
      </c>
      <c r="K58" s="816">
        <v>0</v>
      </c>
      <c r="L58" s="818"/>
      <c r="M58" s="815">
        <v>0</v>
      </c>
    </row>
    <row r="59" spans="3:13" ht="14.25" customHeight="1">
      <c r="C59" s="796" t="s">
        <v>549</v>
      </c>
      <c r="D59" s="797"/>
      <c r="E59" s="798">
        <v>23</v>
      </c>
      <c r="F59" s="798">
        <v>23</v>
      </c>
      <c r="G59" s="798">
        <v>0</v>
      </c>
      <c r="H59" s="798">
        <v>0</v>
      </c>
      <c r="I59" s="798">
        <v>0</v>
      </c>
      <c r="J59" s="798">
        <v>0</v>
      </c>
      <c r="K59" s="799">
        <v>0</v>
      </c>
      <c r="L59" s="833"/>
      <c r="M59" s="798">
        <v>376074</v>
      </c>
    </row>
    <row r="60" spans="3:13" ht="14.25" customHeight="1">
      <c r="C60" s="796" t="s">
        <v>567</v>
      </c>
      <c r="D60" s="797"/>
      <c r="E60" s="798">
        <v>23</v>
      </c>
      <c r="F60" s="798">
        <v>23</v>
      </c>
      <c r="G60" s="798">
        <v>0</v>
      </c>
      <c r="H60" s="798">
        <v>0</v>
      </c>
      <c r="I60" s="798">
        <v>0</v>
      </c>
      <c r="J60" s="798">
        <v>0</v>
      </c>
      <c r="K60" s="799">
        <v>0</v>
      </c>
      <c r="L60" s="833"/>
      <c r="M60" s="798">
        <v>802904</v>
      </c>
    </row>
    <row r="61" spans="3:13" ht="14.25" customHeight="1">
      <c r="C61" s="796" t="s">
        <v>550</v>
      </c>
      <c r="D61" s="797"/>
      <c r="E61" s="798">
        <v>61</v>
      </c>
      <c r="F61" s="798">
        <v>61</v>
      </c>
      <c r="G61" s="798">
        <v>0</v>
      </c>
      <c r="H61" s="798">
        <v>0</v>
      </c>
      <c r="I61" s="798">
        <v>0</v>
      </c>
      <c r="J61" s="798">
        <v>0</v>
      </c>
      <c r="K61" s="799">
        <v>0</v>
      </c>
      <c r="L61" s="833"/>
      <c r="M61" s="798">
        <v>0</v>
      </c>
    </row>
    <row r="62" spans="2:13" ht="18.75" customHeight="1">
      <c r="B62" s="810" t="s">
        <v>551</v>
      </c>
      <c r="C62" s="834"/>
      <c r="D62" s="835"/>
      <c r="E62" s="798"/>
      <c r="F62" s="798"/>
      <c r="G62" s="798"/>
      <c r="H62" s="798"/>
      <c r="I62" s="798"/>
      <c r="J62" s="798"/>
      <c r="K62" s="799"/>
      <c r="L62" s="829"/>
      <c r="M62" s="798"/>
    </row>
    <row r="63" spans="3:13" ht="14.25" customHeight="1">
      <c r="C63" s="796" t="s">
        <v>552</v>
      </c>
      <c r="D63" s="797"/>
      <c r="E63" s="798">
        <v>1</v>
      </c>
      <c r="F63" s="798">
        <v>1</v>
      </c>
      <c r="G63" s="798">
        <v>0</v>
      </c>
      <c r="H63" s="798">
        <v>0</v>
      </c>
      <c r="I63" s="798">
        <v>0</v>
      </c>
      <c r="J63" s="798">
        <v>0</v>
      </c>
      <c r="K63" s="799">
        <v>0</v>
      </c>
      <c r="L63" s="800"/>
      <c r="M63" s="798">
        <v>1621</v>
      </c>
    </row>
    <row r="64" spans="3:13" ht="14.25" customHeight="1">
      <c r="C64" s="836" t="s">
        <v>553</v>
      </c>
      <c r="D64" s="837"/>
      <c r="E64" s="838">
        <v>1</v>
      </c>
      <c r="F64" s="838">
        <v>1</v>
      </c>
      <c r="G64" s="798">
        <v>0</v>
      </c>
      <c r="H64" s="798">
        <v>0</v>
      </c>
      <c r="I64" s="798">
        <v>0</v>
      </c>
      <c r="J64" s="798">
        <v>0</v>
      </c>
      <c r="K64" s="799">
        <v>0</v>
      </c>
      <c r="L64" s="800"/>
      <c r="M64" s="838">
        <v>87952</v>
      </c>
    </row>
    <row r="65" spans="3:13" ht="14.25" customHeight="1">
      <c r="C65" s="796" t="s">
        <v>554</v>
      </c>
      <c r="D65" s="797"/>
      <c r="E65" s="798">
        <v>1</v>
      </c>
      <c r="F65" s="798">
        <v>1</v>
      </c>
      <c r="G65" s="798">
        <v>0</v>
      </c>
      <c r="H65" s="798">
        <v>0</v>
      </c>
      <c r="I65" s="798">
        <v>0</v>
      </c>
      <c r="J65" s="798">
        <v>0</v>
      </c>
      <c r="K65" s="799">
        <v>0</v>
      </c>
      <c r="L65" s="800"/>
      <c r="M65" s="798">
        <v>1769</v>
      </c>
    </row>
    <row r="66" spans="2:13" s="626" customFormat="1" ht="18.75" customHeight="1" thickBot="1">
      <c r="B66" s="839"/>
      <c r="C66" s="840" t="s">
        <v>555</v>
      </c>
      <c r="D66" s="841"/>
      <c r="E66" s="842">
        <v>1</v>
      </c>
      <c r="F66" s="842">
        <v>1</v>
      </c>
      <c r="G66" s="842">
        <v>0</v>
      </c>
      <c r="H66" s="842">
        <v>151</v>
      </c>
      <c r="I66" s="842">
        <v>151</v>
      </c>
      <c r="J66" s="842">
        <v>0</v>
      </c>
      <c r="K66" s="843">
        <v>0</v>
      </c>
      <c r="L66" s="844"/>
      <c r="M66" s="842">
        <v>8399</v>
      </c>
    </row>
    <row r="67" spans="2:4" s="626" customFormat="1" ht="13.5">
      <c r="B67" s="845" t="s">
        <v>556</v>
      </c>
      <c r="C67" s="775"/>
      <c r="D67" s="775"/>
    </row>
    <row r="68" spans="2:13" s="626" customFormat="1" ht="26.25" customHeight="1">
      <c r="B68" s="846" t="s">
        <v>557</v>
      </c>
      <c r="C68" s="847"/>
      <c r="D68" s="847"/>
      <c r="E68" s="847"/>
      <c r="F68" s="847"/>
      <c r="G68" s="847"/>
      <c r="H68" s="847"/>
      <c r="I68" s="847"/>
      <c r="J68" s="847"/>
      <c r="K68" s="847"/>
      <c r="L68" s="847"/>
      <c r="M68" s="847"/>
    </row>
    <row r="69" spans="2:13" s="626" customFormat="1" ht="26.25" customHeight="1">
      <c r="B69" s="846" t="s">
        <v>558</v>
      </c>
      <c r="C69" s="847"/>
      <c r="D69" s="847"/>
      <c r="E69" s="847"/>
      <c r="F69" s="847"/>
      <c r="G69" s="847"/>
      <c r="H69" s="847"/>
      <c r="I69" s="847"/>
      <c r="J69" s="847"/>
      <c r="K69" s="847"/>
      <c r="L69" s="847"/>
      <c r="M69" s="847"/>
    </row>
    <row r="70" spans="2:4" s="626" customFormat="1" ht="13.5">
      <c r="B70" s="845" t="s">
        <v>559</v>
      </c>
      <c r="C70" s="775"/>
      <c r="D70" s="775"/>
    </row>
    <row r="71" spans="3:4" ht="6.75" customHeight="1">
      <c r="C71" s="575"/>
      <c r="D71" s="575"/>
    </row>
    <row r="72" spans="2:13" ht="40.5" customHeight="1">
      <c r="B72" s="848" t="s">
        <v>560</v>
      </c>
      <c r="C72" s="849"/>
      <c r="D72" s="849"/>
      <c r="E72" s="849"/>
      <c r="F72" s="849"/>
      <c r="G72" s="849"/>
      <c r="H72" s="849"/>
      <c r="I72" s="849"/>
      <c r="J72" s="849"/>
      <c r="K72" s="849"/>
      <c r="L72" s="849"/>
      <c r="M72" s="849"/>
    </row>
    <row r="73" spans="2:5" ht="13.5">
      <c r="B73" s="850"/>
      <c r="C73" s="154"/>
      <c r="D73" s="154"/>
      <c r="E73" s="663"/>
    </row>
    <row r="74" spans="3:13" ht="13.5">
      <c r="C74" s="154"/>
      <c r="D74" s="154"/>
      <c r="E74" s="663"/>
      <c r="M74" s="155"/>
    </row>
    <row r="826" ht="13.5">
      <c r="A826" s="154" t="s">
        <v>561</v>
      </c>
    </row>
  </sheetData>
  <mergeCells count="78">
    <mergeCell ref="K65:L65"/>
    <mergeCell ref="K66:L66"/>
    <mergeCell ref="B72:M72"/>
    <mergeCell ref="B68:M68"/>
    <mergeCell ref="B69:M69"/>
    <mergeCell ref="B62:C62"/>
    <mergeCell ref="K62:L62"/>
    <mergeCell ref="K63:L63"/>
    <mergeCell ref="K64:L64"/>
    <mergeCell ref="K58:L58"/>
    <mergeCell ref="K59:L59"/>
    <mergeCell ref="K60:L60"/>
    <mergeCell ref="K61:L61"/>
    <mergeCell ref="K54:L54"/>
    <mergeCell ref="K55:L55"/>
    <mergeCell ref="K56:L56"/>
    <mergeCell ref="K57:L57"/>
    <mergeCell ref="K51:L51"/>
    <mergeCell ref="B52:C52"/>
    <mergeCell ref="K52:L52"/>
    <mergeCell ref="K53:L53"/>
    <mergeCell ref="K48:L48"/>
    <mergeCell ref="K49:L49"/>
    <mergeCell ref="K50:L50"/>
    <mergeCell ref="B50:C50"/>
    <mergeCell ref="K46:L46"/>
    <mergeCell ref="K47:L47"/>
    <mergeCell ref="B45:C45"/>
    <mergeCell ref="B47:C47"/>
    <mergeCell ref="K42:L42"/>
    <mergeCell ref="K43:L43"/>
    <mergeCell ref="K44:L44"/>
    <mergeCell ref="K45:L45"/>
    <mergeCell ref="B39:C39"/>
    <mergeCell ref="K39:L39"/>
    <mergeCell ref="K40:L40"/>
    <mergeCell ref="K41:L41"/>
    <mergeCell ref="B41:C41"/>
    <mergeCell ref="B36:C36"/>
    <mergeCell ref="K36:L36"/>
    <mergeCell ref="K37:L37"/>
    <mergeCell ref="K38:L38"/>
    <mergeCell ref="K30:L30"/>
    <mergeCell ref="K31:L31"/>
    <mergeCell ref="K32:L32"/>
    <mergeCell ref="K35:L35"/>
    <mergeCell ref="K33:L33"/>
    <mergeCell ref="K34:L34"/>
    <mergeCell ref="K27:L27"/>
    <mergeCell ref="K28:L28"/>
    <mergeCell ref="K29:L29"/>
    <mergeCell ref="K23:L23"/>
    <mergeCell ref="K24:L24"/>
    <mergeCell ref="K25:L25"/>
    <mergeCell ref="K26:L26"/>
    <mergeCell ref="K14:L14"/>
    <mergeCell ref="K15:L15"/>
    <mergeCell ref="K19:L19"/>
    <mergeCell ref="B22:C22"/>
    <mergeCell ref="K22:L22"/>
    <mergeCell ref="K16:L16"/>
    <mergeCell ref="K17:L17"/>
    <mergeCell ref="K18:L18"/>
    <mergeCell ref="K20:L20"/>
    <mergeCell ref="K21:L21"/>
    <mergeCell ref="K10:L10"/>
    <mergeCell ref="K11:L11"/>
    <mergeCell ref="K12:L12"/>
    <mergeCell ref="K13:L13"/>
    <mergeCell ref="B6:C6"/>
    <mergeCell ref="K7:L7"/>
    <mergeCell ref="K8:L8"/>
    <mergeCell ref="K9:L9"/>
    <mergeCell ref="B4:C5"/>
    <mergeCell ref="E4:G4"/>
    <mergeCell ref="H4:J4"/>
    <mergeCell ref="K4:L4"/>
    <mergeCell ref="K5:L5"/>
  </mergeCells>
  <printOptions/>
  <pageMargins left="0.75" right="0.75" top="1" bottom="1" header="0.512" footer="0.512"/>
  <pageSetup horizontalDpi="300" verticalDpi="300" orientation="portrait" paperSize="9" scale="66" r:id="rId1"/>
  <rowBreaks count="1" manualBreakCount="1">
    <brk id="72" max="255" man="1"/>
  </rowBreaks>
</worksheet>
</file>

<file path=xl/worksheets/sheet12.xml><?xml version="1.0" encoding="utf-8"?>
<worksheet xmlns="http://schemas.openxmlformats.org/spreadsheetml/2006/main" xmlns:r="http://schemas.openxmlformats.org/officeDocument/2006/relationships">
  <dimension ref="B2:O24"/>
  <sheetViews>
    <sheetView showGridLines="0" zoomScaleSheetLayoutView="100" workbookViewId="0" topLeftCell="A1">
      <selection activeCell="A1" sqref="A1"/>
    </sheetView>
  </sheetViews>
  <sheetFormatPr defaultColWidth="19.625" defaultRowHeight="13.5"/>
  <cols>
    <col min="1" max="1" width="4.625" style="154" customWidth="1"/>
    <col min="2" max="2" width="16.875" style="154" customWidth="1"/>
    <col min="3" max="3" width="14.375" style="154" customWidth="1"/>
    <col min="4" max="7" width="14.125" style="154" customWidth="1"/>
    <col min="8" max="13" width="14.625" style="154" customWidth="1"/>
    <col min="14" max="14" width="18.375" style="154" customWidth="1"/>
    <col min="15" max="16384" width="19.625" style="154" customWidth="1"/>
  </cols>
  <sheetData>
    <row r="2" spans="14:15" ht="13.5" customHeight="1">
      <c r="N2" s="342"/>
      <c r="O2" s="342"/>
    </row>
    <row r="3" spans="2:15" ht="13.5" customHeight="1">
      <c r="B3" s="611" t="s">
        <v>352</v>
      </c>
      <c r="N3" s="342"/>
      <c r="O3" s="342"/>
    </row>
    <row r="4" spans="2:15" ht="13.5">
      <c r="B4" s="612" t="s">
        <v>372</v>
      </c>
      <c r="C4" s="386"/>
      <c r="D4" s="157"/>
      <c r="E4" s="157"/>
      <c r="F4" s="157"/>
      <c r="G4" s="157"/>
      <c r="H4" s="157"/>
      <c r="I4" s="157"/>
      <c r="J4" s="157"/>
      <c r="K4" s="157"/>
      <c r="L4" s="157"/>
      <c r="M4" s="613" t="s">
        <v>371</v>
      </c>
      <c r="N4" s="342"/>
      <c r="O4" s="342"/>
    </row>
    <row r="5" spans="2:15" ht="14.25" thickBot="1">
      <c r="B5" s="614"/>
      <c r="C5" s="157"/>
      <c r="D5" s="157"/>
      <c r="E5" s="157"/>
      <c r="F5" s="157"/>
      <c r="G5" s="157"/>
      <c r="H5" s="157"/>
      <c r="I5" s="157"/>
      <c r="J5" s="157"/>
      <c r="K5" s="157"/>
      <c r="L5" s="157"/>
      <c r="M5" s="155"/>
      <c r="N5" s="342"/>
      <c r="O5" s="342"/>
    </row>
    <row r="6" spans="2:15" s="193" customFormat="1" ht="15" customHeight="1">
      <c r="B6" s="51" t="s">
        <v>373</v>
      </c>
      <c r="C6" s="615" t="s">
        <v>374</v>
      </c>
      <c r="D6" s="616" t="s">
        <v>375</v>
      </c>
      <c r="E6" s="615" t="s">
        <v>376</v>
      </c>
      <c r="F6" s="189" t="s">
        <v>377</v>
      </c>
      <c r="G6" s="190"/>
      <c r="H6" s="190"/>
      <c r="I6" s="190"/>
      <c r="J6" s="190"/>
      <c r="K6" s="190"/>
      <c r="L6" s="190"/>
      <c r="M6" s="190"/>
      <c r="N6" s="250"/>
      <c r="O6" s="250"/>
    </row>
    <row r="7" spans="2:13" s="193" customFormat="1" ht="15" customHeight="1">
      <c r="B7" s="53"/>
      <c r="C7" s="617"/>
      <c r="D7" s="618"/>
      <c r="E7" s="617"/>
      <c r="F7" s="619" t="s">
        <v>378</v>
      </c>
      <c r="G7" s="619" t="s">
        <v>379</v>
      </c>
      <c r="H7" s="619" t="s">
        <v>380</v>
      </c>
      <c r="I7" s="619" t="s">
        <v>381</v>
      </c>
      <c r="J7" s="619" t="s">
        <v>382</v>
      </c>
      <c r="K7" s="619" t="s">
        <v>383</v>
      </c>
      <c r="L7" s="619" t="s">
        <v>384</v>
      </c>
      <c r="M7" s="620" t="s">
        <v>385</v>
      </c>
    </row>
    <row r="8" spans="2:13" ht="15" customHeight="1">
      <c r="B8" s="621" t="s">
        <v>89</v>
      </c>
      <c r="C8" s="622">
        <v>3658</v>
      </c>
      <c r="D8" s="623">
        <v>5640</v>
      </c>
      <c r="E8" s="624">
        <v>9.04</v>
      </c>
      <c r="F8" s="623">
        <v>5122</v>
      </c>
      <c r="G8" s="623">
        <v>5096</v>
      </c>
      <c r="H8" s="623">
        <v>866</v>
      </c>
      <c r="I8" s="623">
        <v>495</v>
      </c>
      <c r="J8" s="623">
        <v>5270</v>
      </c>
      <c r="K8" s="625">
        <v>0</v>
      </c>
      <c r="L8" s="623">
        <v>5</v>
      </c>
      <c r="M8" s="623">
        <v>10</v>
      </c>
    </row>
    <row r="9" spans="2:13" ht="15" customHeight="1">
      <c r="B9" s="621">
        <v>17</v>
      </c>
      <c r="C9" s="622">
        <v>4002</v>
      </c>
      <c r="D9" s="623">
        <v>6154</v>
      </c>
      <c r="E9" s="624">
        <v>9.22</v>
      </c>
      <c r="F9" s="623">
        <v>5590</v>
      </c>
      <c r="G9" s="623">
        <v>5529</v>
      </c>
      <c r="H9" s="623">
        <v>852</v>
      </c>
      <c r="I9" s="623">
        <v>596</v>
      </c>
      <c r="J9" s="623">
        <v>5763</v>
      </c>
      <c r="K9" s="625">
        <v>0</v>
      </c>
      <c r="L9" s="623">
        <v>178</v>
      </c>
      <c r="M9" s="623">
        <v>4</v>
      </c>
    </row>
    <row r="10" spans="2:13" s="626" customFormat="1" ht="15" customHeight="1">
      <c r="B10" s="621">
        <v>18</v>
      </c>
      <c r="C10" s="622">
        <v>4382</v>
      </c>
      <c r="D10" s="623">
        <v>6725</v>
      </c>
      <c r="E10" s="624">
        <v>9.56</v>
      </c>
      <c r="F10" s="623">
        <v>6093</v>
      </c>
      <c r="G10" s="623">
        <v>6059</v>
      </c>
      <c r="H10" s="623">
        <v>923</v>
      </c>
      <c r="I10" s="623">
        <v>665</v>
      </c>
      <c r="J10" s="623">
        <v>5919</v>
      </c>
      <c r="K10" s="625">
        <v>0</v>
      </c>
      <c r="L10" s="623">
        <v>106</v>
      </c>
      <c r="M10" s="623">
        <v>9</v>
      </c>
    </row>
    <row r="11" spans="2:13" s="626" customFormat="1" ht="15" customHeight="1">
      <c r="B11" s="621">
        <v>19</v>
      </c>
      <c r="C11" s="622">
        <v>4634</v>
      </c>
      <c r="D11" s="623">
        <v>7031</v>
      </c>
      <c r="E11" s="624">
        <v>9.95</v>
      </c>
      <c r="F11" s="623">
        <v>6335</v>
      </c>
      <c r="G11" s="623">
        <v>6296</v>
      </c>
      <c r="H11" s="623">
        <v>912</v>
      </c>
      <c r="I11" s="623">
        <v>733</v>
      </c>
      <c r="J11" s="623">
        <v>6436</v>
      </c>
      <c r="K11" s="625">
        <v>0</v>
      </c>
      <c r="L11" s="623">
        <v>120</v>
      </c>
      <c r="M11" s="623">
        <v>6</v>
      </c>
    </row>
    <row r="12" spans="2:13" s="632" customFormat="1" ht="15" customHeight="1" thickBot="1">
      <c r="B12" s="627">
        <v>20</v>
      </c>
      <c r="C12" s="628">
        <v>5199</v>
      </c>
      <c r="D12" s="629">
        <v>7774</v>
      </c>
      <c r="E12" s="630">
        <v>10.94</v>
      </c>
      <c r="F12" s="629">
        <v>7011</v>
      </c>
      <c r="G12" s="629">
        <v>7011</v>
      </c>
      <c r="H12" s="629">
        <v>949</v>
      </c>
      <c r="I12" s="629">
        <v>834</v>
      </c>
      <c r="J12" s="629">
        <v>6964</v>
      </c>
      <c r="K12" s="631">
        <v>0</v>
      </c>
      <c r="L12" s="629">
        <v>119</v>
      </c>
      <c r="M12" s="629">
        <v>13</v>
      </c>
    </row>
    <row r="13" spans="2:12" s="176" customFormat="1" ht="13.5" customHeight="1">
      <c r="B13" s="633" t="s">
        <v>386</v>
      </c>
      <c r="C13" s="373"/>
      <c r="D13" s="373"/>
      <c r="E13" s="634"/>
      <c r="F13" s="635"/>
      <c r="G13" s="373"/>
      <c r="H13" s="373"/>
      <c r="I13" s="373"/>
      <c r="J13" s="373"/>
      <c r="K13" s="373"/>
      <c r="L13" s="373"/>
    </row>
    <row r="14" spans="2:13" ht="13.5" customHeight="1">
      <c r="B14" s="636" t="s">
        <v>351</v>
      </c>
      <c r="C14" s="637"/>
      <c r="D14" s="637"/>
      <c r="E14" s="638"/>
      <c r="F14" s="639"/>
      <c r="G14" s="640"/>
      <c r="H14" s="640"/>
      <c r="I14" s="640"/>
      <c r="J14" s="640"/>
      <c r="K14" s="640"/>
      <c r="L14" s="640"/>
      <c r="M14" s="640"/>
    </row>
    <row r="15" spans="2:13" ht="13.5" customHeight="1">
      <c r="B15" s="342"/>
      <c r="C15" s="640"/>
      <c r="D15" s="640"/>
      <c r="E15" s="638"/>
      <c r="F15" s="639"/>
      <c r="G15" s="640"/>
      <c r="H15" s="640"/>
      <c r="I15" s="640"/>
      <c r="J15" s="640"/>
      <c r="K15" s="640"/>
      <c r="L15" s="640"/>
      <c r="M15" s="640"/>
    </row>
    <row r="16" spans="2:13" ht="13.5">
      <c r="B16" s="342"/>
      <c r="C16" s="640"/>
      <c r="D16" s="640"/>
      <c r="E16" s="638"/>
      <c r="F16" s="640"/>
      <c r="G16" s="640"/>
      <c r="H16" s="640"/>
      <c r="I16" s="640"/>
      <c r="J16" s="640"/>
      <c r="K16" s="640"/>
      <c r="L16" s="640"/>
      <c r="M16" s="640"/>
    </row>
    <row r="17" spans="2:13" ht="13.5">
      <c r="B17" s="342"/>
      <c r="C17" s="640"/>
      <c r="D17" s="640"/>
      <c r="E17" s="638"/>
      <c r="F17" s="640"/>
      <c r="G17" s="640"/>
      <c r="H17" s="640"/>
      <c r="I17" s="640"/>
      <c r="J17" s="640"/>
      <c r="K17" s="640"/>
      <c r="L17" s="640"/>
      <c r="M17" s="640"/>
    </row>
    <row r="18" spans="2:13" ht="13.5">
      <c r="B18" s="342"/>
      <c r="C18" s="640"/>
      <c r="D18" s="640"/>
      <c r="E18" s="638"/>
      <c r="F18" s="640"/>
      <c r="G18" s="640"/>
      <c r="H18" s="640"/>
      <c r="I18" s="640"/>
      <c r="J18" s="640"/>
      <c r="K18" s="640"/>
      <c r="L18" s="640"/>
      <c r="M18" s="640"/>
    </row>
    <row r="19" spans="2:13" ht="13.5">
      <c r="B19" s="342"/>
      <c r="C19" s="640"/>
      <c r="D19" s="640"/>
      <c r="E19" s="638"/>
      <c r="F19" s="640"/>
      <c r="G19" s="640"/>
      <c r="H19" s="640"/>
      <c r="I19" s="640"/>
      <c r="J19" s="640"/>
      <c r="K19" s="640"/>
      <c r="L19" s="640"/>
      <c r="M19" s="640"/>
    </row>
    <row r="20" spans="3:13" ht="13.5">
      <c r="C20" s="640"/>
      <c r="D20" s="640"/>
      <c r="E20" s="638"/>
      <c r="F20" s="640"/>
      <c r="G20" s="640"/>
      <c r="H20" s="640"/>
      <c r="I20" s="640"/>
      <c r="J20" s="640"/>
      <c r="K20" s="640"/>
      <c r="L20" s="640"/>
      <c r="M20" s="640"/>
    </row>
    <row r="21" spans="3:13" ht="13.5">
      <c r="C21" s="640"/>
      <c r="D21" s="640"/>
      <c r="E21" s="638"/>
      <c r="F21" s="640"/>
      <c r="G21" s="640"/>
      <c r="H21" s="640"/>
      <c r="I21" s="640"/>
      <c r="J21" s="640"/>
      <c r="K21" s="640"/>
      <c r="L21" s="640"/>
      <c r="M21" s="640"/>
    </row>
    <row r="22" ht="13.5">
      <c r="E22" s="638"/>
    </row>
    <row r="23" ht="13.5">
      <c r="E23" s="638"/>
    </row>
    <row r="24" ht="13.5">
      <c r="E24" s="638"/>
    </row>
  </sheetData>
  <mergeCells count="4">
    <mergeCell ref="B6:B7"/>
    <mergeCell ref="C6:C7"/>
    <mergeCell ref="D6:D7"/>
    <mergeCell ref="E6:E7"/>
  </mergeCells>
  <printOptions/>
  <pageMargins left="0.5905511811023623" right="0.5905511811023623" top="0.7874015748031497" bottom="0.984251968503937" header="0.5118110236220472" footer="0.5118110236220472"/>
  <pageSetup horizontalDpi="300" verticalDpi="300" orientation="landscape" paperSize="9" scale="77" r:id="rId1"/>
</worksheet>
</file>

<file path=xl/worksheets/sheet13.xml><?xml version="1.0" encoding="utf-8"?>
<worksheet xmlns="http://schemas.openxmlformats.org/spreadsheetml/2006/main" xmlns:r="http://schemas.openxmlformats.org/officeDocument/2006/relationships">
  <dimension ref="B3:P15"/>
  <sheetViews>
    <sheetView showGridLines="0" zoomScaleSheetLayoutView="100" workbookViewId="0" topLeftCell="A1">
      <selection activeCell="A1" sqref="A1"/>
    </sheetView>
  </sheetViews>
  <sheetFormatPr defaultColWidth="9.00390625" defaultRowHeight="13.5" customHeight="1"/>
  <cols>
    <col min="1" max="1" width="3.625" style="579" customWidth="1"/>
    <col min="2" max="8" width="12.75390625" style="579" customWidth="1"/>
    <col min="9" max="14" width="14.875" style="579" customWidth="1"/>
    <col min="15" max="16384" width="9.00390625" style="579" customWidth="1"/>
  </cols>
  <sheetData>
    <row r="3" ht="13.5" customHeight="1">
      <c r="B3" s="578" t="s">
        <v>352</v>
      </c>
    </row>
    <row r="4" spans="2:16" ht="13.5" customHeight="1">
      <c r="B4" s="580" t="s">
        <v>355</v>
      </c>
      <c r="C4" s="581"/>
      <c r="D4" s="582"/>
      <c r="E4" s="582"/>
      <c r="F4" s="582"/>
      <c r="G4" s="582"/>
      <c r="H4" s="582"/>
      <c r="I4" s="582"/>
      <c r="J4" s="582"/>
      <c r="K4" s="582"/>
      <c r="L4" s="582"/>
      <c r="M4" s="582"/>
      <c r="N4" s="583" t="s">
        <v>356</v>
      </c>
      <c r="O4" s="582"/>
      <c r="P4" s="582"/>
    </row>
    <row r="5" spans="2:16" ht="13.5" customHeight="1" thickBot="1">
      <c r="B5" s="580"/>
      <c r="C5" s="581"/>
      <c r="D5" s="582"/>
      <c r="E5" s="582"/>
      <c r="F5" s="582"/>
      <c r="G5" s="582"/>
      <c r="H5" s="582"/>
      <c r="I5" s="582"/>
      <c r="J5" s="582"/>
      <c r="K5" s="582"/>
      <c r="L5" s="582"/>
      <c r="M5" s="582"/>
      <c r="N5" s="584"/>
      <c r="O5" s="582"/>
      <c r="P5" s="582"/>
    </row>
    <row r="6" spans="2:14" ht="15" customHeight="1">
      <c r="B6" s="585" t="s">
        <v>357</v>
      </c>
      <c r="C6" s="586" t="s">
        <v>358</v>
      </c>
      <c r="D6" s="587" t="s">
        <v>359</v>
      </c>
      <c r="E6" s="588"/>
      <c r="F6" s="589"/>
      <c r="G6" s="589"/>
      <c r="H6" s="590"/>
      <c r="I6" s="587" t="s">
        <v>360</v>
      </c>
      <c r="J6" s="589"/>
      <c r="K6" s="589"/>
      <c r="L6" s="589"/>
      <c r="M6" s="589"/>
      <c r="N6" s="589"/>
    </row>
    <row r="7" spans="2:14" ht="30" customHeight="1">
      <c r="B7" s="591"/>
      <c r="C7" s="592"/>
      <c r="D7" s="593" t="s">
        <v>361</v>
      </c>
      <c r="E7" s="594" t="s">
        <v>362</v>
      </c>
      <c r="F7" s="595" t="s">
        <v>363</v>
      </c>
      <c r="G7" s="594" t="s">
        <v>364</v>
      </c>
      <c r="H7" s="596" t="s">
        <v>365</v>
      </c>
      <c r="I7" s="594" t="s">
        <v>366</v>
      </c>
      <c r="J7" s="594" t="s">
        <v>367</v>
      </c>
      <c r="K7" s="594" t="s">
        <v>362</v>
      </c>
      <c r="L7" s="594" t="s">
        <v>363</v>
      </c>
      <c r="M7" s="594" t="s">
        <v>364</v>
      </c>
      <c r="N7" s="597" t="s">
        <v>365</v>
      </c>
    </row>
    <row r="8" spans="2:14" s="601" customFormat="1" ht="15" customHeight="1">
      <c r="B8" s="598" t="s">
        <v>368</v>
      </c>
      <c r="C8" s="599">
        <v>3658</v>
      </c>
      <c r="D8" s="600">
        <v>1328</v>
      </c>
      <c r="E8" s="600">
        <v>294</v>
      </c>
      <c r="F8" s="600">
        <v>633</v>
      </c>
      <c r="G8" s="599">
        <v>222</v>
      </c>
      <c r="H8" s="599">
        <v>219</v>
      </c>
      <c r="I8" s="599">
        <v>224</v>
      </c>
      <c r="J8" s="599">
        <v>553</v>
      </c>
      <c r="K8" s="599">
        <v>54</v>
      </c>
      <c r="L8" s="599">
        <v>264</v>
      </c>
      <c r="M8" s="599">
        <v>86</v>
      </c>
      <c r="N8" s="599">
        <v>10</v>
      </c>
    </row>
    <row r="9" spans="2:14" s="601" customFormat="1" ht="15" customHeight="1">
      <c r="B9" s="598">
        <v>17</v>
      </c>
      <c r="C9" s="599">
        <v>4002</v>
      </c>
      <c r="D9" s="600">
        <v>1357</v>
      </c>
      <c r="E9" s="600">
        <v>365</v>
      </c>
      <c r="F9" s="600">
        <v>709</v>
      </c>
      <c r="G9" s="599">
        <v>288</v>
      </c>
      <c r="H9" s="599">
        <v>234</v>
      </c>
      <c r="I9" s="599">
        <v>203</v>
      </c>
      <c r="J9" s="599">
        <v>611</v>
      </c>
      <c r="K9" s="599">
        <v>75</v>
      </c>
      <c r="L9" s="599">
        <v>287</v>
      </c>
      <c r="M9" s="599">
        <v>107</v>
      </c>
      <c r="N9" s="599">
        <v>11</v>
      </c>
    </row>
    <row r="10" spans="2:14" s="602" customFormat="1" ht="15" customHeight="1">
      <c r="B10" s="598">
        <v>18</v>
      </c>
      <c r="C10" s="599">
        <v>4382</v>
      </c>
      <c r="D10" s="600">
        <v>1523</v>
      </c>
      <c r="E10" s="600">
        <v>423</v>
      </c>
      <c r="F10" s="600">
        <v>791</v>
      </c>
      <c r="G10" s="599">
        <v>257</v>
      </c>
      <c r="H10" s="599">
        <v>227</v>
      </c>
      <c r="I10" s="599">
        <v>230</v>
      </c>
      <c r="J10" s="599">
        <v>663</v>
      </c>
      <c r="K10" s="599">
        <v>73</v>
      </c>
      <c r="L10" s="599">
        <v>289</v>
      </c>
      <c r="M10" s="599">
        <v>133</v>
      </c>
      <c r="N10" s="599">
        <v>8</v>
      </c>
    </row>
    <row r="11" spans="2:14" s="602" customFormat="1" ht="15" customHeight="1">
      <c r="B11" s="598">
        <v>19</v>
      </c>
      <c r="C11" s="599">
        <v>4634</v>
      </c>
      <c r="D11" s="600">
        <v>1633</v>
      </c>
      <c r="E11" s="600">
        <v>477</v>
      </c>
      <c r="F11" s="600">
        <v>794</v>
      </c>
      <c r="G11" s="599">
        <v>297</v>
      </c>
      <c r="H11" s="599">
        <v>236</v>
      </c>
      <c r="I11" s="599">
        <v>245</v>
      </c>
      <c r="J11" s="599">
        <v>666</v>
      </c>
      <c r="K11" s="599">
        <v>76</v>
      </c>
      <c r="L11" s="599">
        <v>291</v>
      </c>
      <c r="M11" s="599">
        <v>155</v>
      </c>
      <c r="N11" s="599">
        <v>11</v>
      </c>
    </row>
    <row r="12" spans="2:14" s="606" customFormat="1" ht="15" customHeight="1" thickBot="1">
      <c r="B12" s="603">
        <v>20</v>
      </c>
      <c r="C12" s="604">
        <v>5199</v>
      </c>
      <c r="D12" s="605">
        <v>1838</v>
      </c>
      <c r="E12" s="605">
        <v>503</v>
      </c>
      <c r="F12" s="605">
        <v>893</v>
      </c>
      <c r="G12" s="604">
        <v>406</v>
      </c>
      <c r="H12" s="604">
        <v>233</v>
      </c>
      <c r="I12" s="604">
        <v>258</v>
      </c>
      <c r="J12" s="604">
        <v>703</v>
      </c>
      <c r="K12" s="604">
        <v>90</v>
      </c>
      <c r="L12" s="604">
        <v>328</v>
      </c>
      <c r="M12" s="604">
        <v>180</v>
      </c>
      <c r="N12" s="604">
        <v>11</v>
      </c>
    </row>
    <row r="13" s="601" customFormat="1" ht="13.5" customHeight="1">
      <c r="B13" s="607" t="s">
        <v>369</v>
      </c>
    </row>
    <row r="14" s="601" customFormat="1" ht="13.5" customHeight="1">
      <c r="B14" s="608" t="s">
        <v>370</v>
      </c>
    </row>
    <row r="15" spans="2:4" ht="13.5" customHeight="1">
      <c r="B15" s="609" t="s">
        <v>351</v>
      </c>
      <c r="C15" s="610"/>
      <c r="D15" s="610"/>
    </row>
  </sheetData>
  <mergeCells count="2">
    <mergeCell ref="B6:B7"/>
    <mergeCell ref="C6:C7"/>
  </mergeCells>
  <printOptions/>
  <pageMargins left="0.5905511811023623" right="0.5905511811023623" top="0.7874015748031497" bottom="0.3937007874015748" header="0.5118110236220472" footer="0.5118110236220472"/>
  <pageSetup cellComments="asDisplayed" horizontalDpi="160" verticalDpi="160" orientation="landscape" paperSize="9" scale="77" r:id="rId2"/>
  <drawing r:id="rId1"/>
</worksheet>
</file>

<file path=xl/worksheets/sheet14.xml><?xml version="1.0" encoding="utf-8"?>
<worksheet xmlns="http://schemas.openxmlformats.org/spreadsheetml/2006/main" xmlns:r="http://schemas.openxmlformats.org/officeDocument/2006/relationships">
  <dimension ref="B3:N15"/>
  <sheetViews>
    <sheetView showGridLines="0" zoomScaleSheetLayoutView="100" workbookViewId="0" topLeftCell="A1">
      <selection activeCell="A1" sqref="A1"/>
    </sheetView>
  </sheetViews>
  <sheetFormatPr defaultColWidth="9.00390625" defaultRowHeight="13.5" customHeight="1"/>
  <cols>
    <col min="1" max="1" width="3.625" style="154" customWidth="1"/>
    <col min="2" max="2" width="16.875" style="154" customWidth="1"/>
    <col min="3" max="3" width="14.375" style="154" customWidth="1"/>
    <col min="4" max="7" width="14.125" style="154" customWidth="1"/>
    <col min="8" max="13" width="14.625" style="154" customWidth="1"/>
    <col min="14" max="16384" width="9.00390625" style="154" customWidth="1"/>
  </cols>
  <sheetData>
    <row r="3" ht="13.5" customHeight="1">
      <c r="B3" s="563" t="s">
        <v>352</v>
      </c>
    </row>
    <row r="4" spans="2:12" ht="14.25" customHeight="1">
      <c r="B4" s="156" t="s">
        <v>337</v>
      </c>
      <c r="I4" s="157"/>
      <c r="J4" s="157"/>
      <c r="K4" s="157"/>
      <c r="L4" s="157"/>
    </row>
    <row r="5" spans="9:13" ht="17.25" customHeight="1" thickBot="1">
      <c r="I5" s="157"/>
      <c r="J5" s="157"/>
      <c r="K5" s="157"/>
      <c r="L5" s="157"/>
      <c r="M5" s="564" t="s">
        <v>338</v>
      </c>
    </row>
    <row r="6" spans="2:14" s="380" customFormat="1" ht="30" customHeight="1">
      <c r="B6" s="565" t="s">
        <v>76</v>
      </c>
      <c r="C6" s="565" t="s">
        <v>339</v>
      </c>
      <c r="D6" s="565" t="s">
        <v>340</v>
      </c>
      <c r="E6" s="565" t="s">
        <v>341</v>
      </c>
      <c r="F6" s="565" t="s">
        <v>342</v>
      </c>
      <c r="G6" s="565" t="s">
        <v>343</v>
      </c>
      <c r="H6" s="566" t="s">
        <v>344</v>
      </c>
      <c r="I6" s="567" t="s">
        <v>345</v>
      </c>
      <c r="J6" s="567" t="s">
        <v>346</v>
      </c>
      <c r="K6" s="567" t="s">
        <v>347</v>
      </c>
      <c r="L6" s="567" t="s">
        <v>348</v>
      </c>
      <c r="M6" s="568" t="s">
        <v>349</v>
      </c>
      <c r="N6" s="384"/>
    </row>
    <row r="7" spans="2:13" s="176" customFormat="1" ht="15" customHeight="1">
      <c r="B7" s="49" t="s">
        <v>89</v>
      </c>
      <c r="C7" s="569">
        <f>SUM(D7:L7)</f>
        <v>9215419</v>
      </c>
      <c r="D7" s="570">
        <v>3275443</v>
      </c>
      <c r="E7" s="570">
        <v>1571711</v>
      </c>
      <c r="F7" s="570">
        <v>57805</v>
      </c>
      <c r="G7" s="570">
        <v>178023</v>
      </c>
      <c r="H7" s="570">
        <v>4082068</v>
      </c>
      <c r="I7" s="232" t="s">
        <v>353</v>
      </c>
      <c r="J7" s="570">
        <v>179</v>
      </c>
      <c r="K7" s="570">
        <v>15234</v>
      </c>
      <c r="L7" s="570">
        <v>34956</v>
      </c>
      <c r="M7" s="570">
        <v>136</v>
      </c>
    </row>
    <row r="8" spans="2:13" s="176" customFormat="1" ht="15" customHeight="1">
      <c r="B8" s="49">
        <v>17</v>
      </c>
      <c r="C8" s="569">
        <f>SUM(D8:L8)</f>
        <v>9831725</v>
      </c>
      <c r="D8" s="570">
        <v>3387181</v>
      </c>
      <c r="E8" s="570">
        <v>1678841</v>
      </c>
      <c r="F8" s="570">
        <v>62167</v>
      </c>
      <c r="G8" s="570">
        <v>206382</v>
      </c>
      <c r="H8" s="570">
        <v>4417205</v>
      </c>
      <c r="I8" s="232">
        <v>5</v>
      </c>
      <c r="J8" s="570">
        <v>25951</v>
      </c>
      <c r="K8" s="570">
        <v>16811</v>
      </c>
      <c r="L8" s="570">
        <v>37182</v>
      </c>
      <c r="M8" s="570">
        <v>133</v>
      </c>
    </row>
    <row r="9" spans="2:13" s="176" customFormat="1" ht="15" customHeight="1">
      <c r="B9" s="49">
        <v>18</v>
      </c>
      <c r="C9" s="569">
        <f>SUM(D9:L9)</f>
        <v>10322345</v>
      </c>
      <c r="D9" s="570">
        <v>3680848</v>
      </c>
      <c r="E9" s="570">
        <v>1834855</v>
      </c>
      <c r="F9" s="570">
        <v>67307</v>
      </c>
      <c r="G9" s="570">
        <v>229426</v>
      </c>
      <c r="H9" s="570">
        <v>4408445</v>
      </c>
      <c r="I9" s="232" t="s">
        <v>353</v>
      </c>
      <c r="J9" s="570">
        <v>33685</v>
      </c>
      <c r="K9" s="570">
        <v>22092</v>
      </c>
      <c r="L9" s="570">
        <v>45687</v>
      </c>
      <c r="M9" s="570">
        <v>128</v>
      </c>
    </row>
    <row r="10" spans="2:13" s="176" customFormat="1" ht="15" customHeight="1">
      <c r="B10" s="49">
        <v>19</v>
      </c>
      <c r="C10" s="569">
        <v>10921198</v>
      </c>
      <c r="D10" s="570">
        <v>3879182</v>
      </c>
      <c r="E10" s="570">
        <v>1981264</v>
      </c>
      <c r="F10" s="570">
        <v>70392</v>
      </c>
      <c r="G10" s="570">
        <v>255205</v>
      </c>
      <c r="H10" s="570">
        <v>4627286</v>
      </c>
      <c r="I10" s="232" t="s">
        <v>350</v>
      </c>
      <c r="J10" s="570">
        <v>36058</v>
      </c>
      <c r="K10" s="570">
        <v>22029</v>
      </c>
      <c r="L10" s="570">
        <v>49782</v>
      </c>
      <c r="M10" s="570">
        <v>129</v>
      </c>
    </row>
    <row r="11" spans="2:13" s="183" customFormat="1" ht="15" customHeight="1" thickBot="1">
      <c r="B11" s="571">
        <v>20</v>
      </c>
      <c r="C11" s="572">
        <v>11428791</v>
      </c>
      <c r="D11" s="573">
        <v>4098330</v>
      </c>
      <c r="E11" s="573">
        <v>2177813</v>
      </c>
      <c r="F11" s="573">
        <v>72852</v>
      </c>
      <c r="G11" s="573">
        <v>254426</v>
      </c>
      <c r="H11" s="573">
        <v>4717915</v>
      </c>
      <c r="I11" s="574">
        <v>630</v>
      </c>
      <c r="J11" s="573">
        <v>37401</v>
      </c>
      <c r="K11" s="573">
        <v>22394</v>
      </c>
      <c r="L11" s="573">
        <v>47030</v>
      </c>
      <c r="M11" s="573">
        <v>123</v>
      </c>
    </row>
    <row r="12" spans="2:9" ht="13.5" customHeight="1">
      <c r="B12" s="575" t="s">
        <v>354</v>
      </c>
      <c r="I12" s="155"/>
    </row>
    <row r="13" s="176" customFormat="1" ht="2.25" customHeight="1">
      <c r="B13" s="576"/>
    </row>
    <row r="14" spans="2:4" ht="13.5" customHeight="1">
      <c r="B14" s="185" t="s">
        <v>351</v>
      </c>
      <c r="C14" s="156"/>
      <c r="D14" s="156"/>
    </row>
    <row r="15" spans="4:12" ht="13.5" customHeight="1">
      <c r="D15" s="577"/>
      <c r="E15" s="577"/>
      <c r="F15" s="577"/>
      <c r="G15" s="577"/>
      <c r="H15" s="577"/>
      <c r="I15" s="577"/>
      <c r="J15" s="577"/>
      <c r="K15" s="577"/>
      <c r="L15" s="577"/>
    </row>
  </sheetData>
  <printOptions/>
  <pageMargins left="0.5905511811023623" right="0.5905511811023623" top="0.7874015748031497" bottom="0.3937007874015748" header="0.5118110236220472" footer="0.5118110236220472"/>
  <pageSetup horizontalDpi="300" verticalDpi="300" orientation="landscape" paperSize="9" scale="77" r:id="rId1"/>
  <ignoredErrors>
    <ignoredError sqref="C8" formulaRange="1"/>
  </ignoredErrors>
</worksheet>
</file>

<file path=xl/worksheets/sheet15.xml><?xml version="1.0" encoding="utf-8"?>
<worksheet xmlns="http://schemas.openxmlformats.org/spreadsheetml/2006/main" xmlns:r="http://schemas.openxmlformats.org/officeDocument/2006/relationships">
  <dimension ref="B2:O12"/>
  <sheetViews>
    <sheetView showGridLines="0" zoomScaleSheetLayoutView="75" workbookViewId="0" topLeftCell="A1">
      <selection activeCell="A1" sqref="A1"/>
    </sheetView>
  </sheetViews>
  <sheetFormatPr defaultColWidth="9.00390625" defaultRowHeight="13.5" customHeight="1"/>
  <cols>
    <col min="1" max="1" width="3.625" style="154" customWidth="1"/>
    <col min="2" max="2" width="11.125" style="154" customWidth="1"/>
    <col min="3" max="3" width="11.375" style="154" customWidth="1"/>
    <col min="4" max="9" width="11.125" style="154" customWidth="1"/>
    <col min="10" max="15" width="14.875" style="154" customWidth="1"/>
    <col min="16" max="16384" width="9.00390625" style="154" customWidth="1"/>
  </cols>
  <sheetData>
    <row r="2" ht="13.5">
      <c r="B2" s="55" t="s">
        <v>482</v>
      </c>
    </row>
    <row r="3" spans="2:15" ht="15.75" customHeight="1" thickBot="1">
      <c r="B3" s="689"/>
      <c r="O3" s="765" t="s">
        <v>471</v>
      </c>
    </row>
    <row r="4" spans="2:15" s="193" customFormat="1" ht="15" customHeight="1">
      <c r="B4" s="188" t="s">
        <v>483</v>
      </c>
      <c r="C4" s="740" t="s">
        <v>108</v>
      </c>
      <c r="D4" s="741"/>
      <c r="E4" s="565"/>
      <c r="F4" s="535" t="s">
        <v>484</v>
      </c>
      <c r="G4" s="742"/>
      <c r="H4" s="189" t="s">
        <v>485</v>
      </c>
      <c r="I4" s="766"/>
      <c r="J4" s="535" t="s">
        <v>486</v>
      </c>
      <c r="K4" s="742"/>
      <c r="L4" s="535" t="s">
        <v>411</v>
      </c>
      <c r="M4" s="742"/>
      <c r="N4" s="535" t="s">
        <v>487</v>
      </c>
      <c r="O4" s="767"/>
    </row>
    <row r="5" spans="2:15" s="193" customFormat="1" ht="15" customHeight="1">
      <c r="B5" s="71"/>
      <c r="C5" s="448"/>
      <c r="D5" s="202" t="s">
        <v>488</v>
      </c>
      <c r="E5" s="202" t="s">
        <v>489</v>
      </c>
      <c r="F5" s="202" t="s">
        <v>488</v>
      </c>
      <c r="G5" s="202" t="s">
        <v>489</v>
      </c>
      <c r="H5" s="202" t="s">
        <v>488</v>
      </c>
      <c r="I5" s="202" t="s">
        <v>489</v>
      </c>
      <c r="J5" s="202" t="s">
        <v>488</v>
      </c>
      <c r="K5" s="202" t="s">
        <v>489</v>
      </c>
      <c r="L5" s="202" t="s">
        <v>488</v>
      </c>
      <c r="M5" s="202" t="s">
        <v>489</v>
      </c>
      <c r="N5" s="202" t="s">
        <v>488</v>
      </c>
      <c r="O5" s="768" t="s">
        <v>489</v>
      </c>
    </row>
    <row r="6" spans="2:15" ht="13.5" customHeight="1">
      <c r="B6" s="748" t="s">
        <v>478</v>
      </c>
      <c r="C6" s="769">
        <v>12836</v>
      </c>
      <c r="D6" s="770">
        <v>360</v>
      </c>
      <c r="E6" s="770">
        <v>12476</v>
      </c>
      <c r="F6" s="431">
        <v>13</v>
      </c>
      <c r="G6" s="431">
        <v>973</v>
      </c>
      <c r="H6" s="431">
        <v>52</v>
      </c>
      <c r="I6" s="431">
        <v>989</v>
      </c>
      <c r="J6" s="431">
        <v>5</v>
      </c>
      <c r="K6" s="431">
        <v>153</v>
      </c>
      <c r="L6" s="431">
        <v>250</v>
      </c>
      <c r="M6" s="431">
        <v>6987</v>
      </c>
      <c r="N6" s="431">
        <v>40</v>
      </c>
      <c r="O6" s="431">
        <v>3374</v>
      </c>
    </row>
    <row r="7" spans="2:15" s="670" customFormat="1" ht="13.5" customHeight="1">
      <c r="B7" s="748">
        <v>17</v>
      </c>
      <c r="C7" s="771">
        <v>14631</v>
      </c>
      <c r="D7" s="772">
        <v>391</v>
      </c>
      <c r="E7" s="772">
        <v>14240</v>
      </c>
      <c r="F7" s="772">
        <v>13</v>
      </c>
      <c r="G7" s="772">
        <v>1092</v>
      </c>
      <c r="H7" s="772">
        <v>53</v>
      </c>
      <c r="I7" s="772">
        <v>1125</v>
      </c>
      <c r="J7" s="772">
        <v>6</v>
      </c>
      <c r="K7" s="772">
        <v>188</v>
      </c>
      <c r="L7" s="772">
        <v>272</v>
      </c>
      <c r="M7" s="772">
        <v>7997</v>
      </c>
      <c r="N7" s="772">
        <v>47</v>
      </c>
      <c r="O7" s="772">
        <v>3838</v>
      </c>
    </row>
    <row r="8" spans="2:15" s="670" customFormat="1" ht="13.5" customHeight="1">
      <c r="B8" s="748">
        <v>18</v>
      </c>
      <c r="C8" s="771">
        <v>15927</v>
      </c>
      <c r="D8" s="772">
        <v>405</v>
      </c>
      <c r="E8" s="772">
        <v>15522</v>
      </c>
      <c r="F8" s="772">
        <v>14</v>
      </c>
      <c r="G8" s="772">
        <v>1174</v>
      </c>
      <c r="H8" s="772">
        <v>55</v>
      </c>
      <c r="I8" s="772">
        <v>1226</v>
      </c>
      <c r="J8" s="772">
        <v>4</v>
      </c>
      <c r="K8" s="772">
        <v>204</v>
      </c>
      <c r="L8" s="772">
        <v>275</v>
      </c>
      <c r="M8" s="772">
        <v>8594</v>
      </c>
      <c r="N8" s="772">
        <v>57</v>
      </c>
      <c r="O8" s="772">
        <v>4324</v>
      </c>
    </row>
    <row r="9" spans="2:15" s="670" customFormat="1" ht="13.5" customHeight="1">
      <c r="B9" s="49">
        <v>19</v>
      </c>
      <c r="C9" s="771">
        <v>16357</v>
      </c>
      <c r="D9" s="772">
        <v>394</v>
      </c>
      <c r="E9" s="772">
        <v>15963</v>
      </c>
      <c r="F9" s="772">
        <v>13</v>
      </c>
      <c r="G9" s="772">
        <v>1172</v>
      </c>
      <c r="H9" s="772">
        <v>57</v>
      </c>
      <c r="I9" s="772">
        <v>1262</v>
      </c>
      <c r="J9" s="772">
        <v>4</v>
      </c>
      <c r="K9" s="772">
        <v>192</v>
      </c>
      <c r="L9" s="772">
        <v>264</v>
      </c>
      <c r="M9" s="772">
        <v>8779</v>
      </c>
      <c r="N9" s="772">
        <v>56</v>
      </c>
      <c r="O9" s="772">
        <v>4558</v>
      </c>
    </row>
    <row r="10" spans="2:15" s="34" customFormat="1" ht="13.5" customHeight="1" thickBot="1">
      <c r="B10" s="210">
        <v>20</v>
      </c>
      <c r="C10" s="773">
        <v>16942</v>
      </c>
      <c r="D10" s="774">
        <v>410</v>
      </c>
      <c r="E10" s="774">
        <v>16532</v>
      </c>
      <c r="F10" s="774">
        <v>11</v>
      </c>
      <c r="G10" s="774">
        <v>1202</v>
      </c>
      <c r="H10" s="774">
        <v>58</v>
      </c>
      <c r="I10" s="774">
        <v>1280</v>
      </c>
      <c r="J10" s="774">
        <v>3</v>
      </c>
      <c r="K10" s="774">
        <v>205</v>
      </c>
      <c r="L10" s="774">
        <v>275</v>
      </c>
      <c r="M10" s="774">
        <v>9059</v>
      </c>
      <c r="N10" s="774">
        <v>63</v>
      </c>
      <c r="O10" s="774">
        <v>4786</v>
      </c>
    </row>
    <row r="11" spans="2:3" ht="14.25" customHeight="1">
      <c r="B11" s="759" t="s">
        <v>480</v>
      </c>
      <c r="C11" s="157"/>
    </row>
    <row r="12" spans="2:3" ht="13.5" customHeight="1">
      <c r="B12" s="185" t="s">
        <v>481</v>
      </c>
      <c r="C12" s="157"/>
    </row>
  </sheetData>
  <mergeCells count="6">
    <mergeCell ref="N4:O4"/>
    <mergeCell ref="B4:B5"/>
    <mergeCell ref="F4:G4"/>
    <mergeCell ref="C4:C5"/>
    <mergeCell ref="J4:K4"/>
    <mergeCell ref="L4:M4"/>
  </mergeCells>
  <printOptions/>
  <pageMargins left="0.5905511811023623" right="0.5905511811023623" top="0.7874015748031497" bottom="0.3937007874015748"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B2:N15"/>
  <sheetViews>
    <sheetView showGridLines="0" zoomScaleSheetLayoutView="75" workbookViewId="0" topLeftCell="A1">
      <selection activeCell="A1" sqref="A1"/>
    </sheetView>
  </sheetViews>
  <sheetFormatPr defaultColWidth="9.00390625" defaultRowHeight="13.5" customHeight="1"/>
  <cols>
    <col min="1" max="1" width="3.625" style="154" customWidth="1"/>
    <col min="2" max="2" width="10.625" style="154" customWidth="1"/>
    <col min="3" max="3" width="7.125" style="154" customWidth="1"/>
    <col min="4" max="13" width="7.25390625" style="154" customWidth="1"/>
    <col min="14" max="16384" width="9.00390625" style="154" customWidth="1"/>
  </cols>
  <sheetData>
    <row r="2" spans="2:12" ht="13.5" customHeight="1">
      <c r="B2" s="55" t="s">
        <v>470</v>
      </c>
      <c r="L2" s="157"/>
    </row>
    <row r="3" spans="2:13" ht="13.5" customHeight="1" thickBot="1">
      <c r="B3" s="55"/>
      <c r="M3" s="158" t="s">
        <v>471</v>
      </c>
    </row>
    <row r="4" spans="2:13" s="193" customFormat="1" ht="15" customHeight="1">
      <c r="B4" s="188" t="s">
        <v>76</v>
      </c>
      <c r="C4" s="740" t="s">
        <v>148</v>
      </c>
      <c r="D4" s="741"/>
      <c r="E4" s="565"/>
      <c r="F4" s="535" t="s">
        <v>472</v>
      </c>
      <c r="G4" s="742"/>
      <c r="H4" s="535" t="s">
        <v>473</v>
      </c>
      <c r="I4" s="742"/>
      <c r="J4" s="535" t="s">
        <v>474</v>
      </c>
      <c r="K4" s="743"/>
      <c r="L4" s="535" t="s">
        <v>475</v>
      </c>
      <c r="M4" s="744"/>
    </row>
    <row r="5" spans="2:13" s="193" customFormat="1" ht="30" customHeight="1">
      <c r="B5" s="649"/>
      <c r="C5" s="745"/>
      <c r="D5" s="746" t="s">
        <v>476</v>
      </c>
      <c r="E5" s="746" t="s">
        <v>477</v>
      </c>
      <c r="F5" s="746" t="s">
        <v>476</v>
      </c>
      <c r="G5" s="746" t="s">
        <v>477</v>
      </c>
      <c r="H5" s="746" t="s">
        <v>476</v>
      </c>
      <c r="I5" s="746" t="s">
        <v>477</v>
      </c>
      <c r="J5" s="746" t="s">
        <v>476</v>
      </c>
      <c r="K5" s="746" t="s">
        <v>477</v>
      </c>
      <c r="L5" s="746" t="s">
        <v>476</v>
      </c>
      <c r="M5" s="747" t="s">
        <v>477</v>
      </c>
    </row>
    <row r="6" spans="2:13" ht="13.5" customHeight="1">
      <c r="B6" s="748" t="s">
        <v>478</v>
      </c>
      <c r="C6" s="548">
        <v>2532</v>
      </c>
      <c r="D6" s="749">
        <v>696</v>
      </c>
      <c r="E6" s="749">
        <v>1836</v>
      </c>
      <c r="F6" s="749">
        <v>203</v>
      </c>
      <c r="G6" s="749">
        <v>418</v>
      </c>
      <c r="H6" s="749">
        <v>185</v>
      </c>
      <c r="I6" s="749">
        <v>483</v>
      </c>
      <c r="J6" s="749">
        <v>146</v>
      </c>
      <c r="K6" s="749">
        <v>521</v>
      </c>
      <c r="L6" s="749">
        <v>162</v>
      </c>
      <c r="M6" s="749">
        <v>414</v>
      </c>
    </row>
    <row r="7" spans="2:14" s="670" customFormat="1" ht="13.5" customHeight="1">
      <c r="B7" s="748">
        <v>17</v>
      </c>
      <c r="C7" s="750">
        <v>2833</v>
      </c>
      <c r="D7" s="751">
        <v>800</v>
      </c>
      <c r="E7" s="751">
        <v>2033</v>
      </c>
      <c r="F7" s="752">
        <v>218</v>
      </c>
      <c r="G7" s="752">
        <v>462</v>
      </c>
      <c r="H7" s="752">
        <v>196</v>
      </c>
      <c r="I7" s="752">
        <v>537</v>
      </c>
      <c r="J7" s="752">
        <v>181</v>
      </c>
      <c r="K7" s="752">
        <v>563</v>
      </c>
      <c r="L7" s="752">
        <v>205</v>
      </c>
      <c r="M7" s="753">
        <v>471</v>
      </c>
      <c r="N7" s="670" t="s">
        <v>479</v>
      </c>
    </row>
    <row r="8" spans="2:14" s="670" customFormat="1" ht="13.5" customHeight="1">
      <c r="B8" s="748">
        <v>18</v>
      </c>
      <c r="C8" s="750">
        <v>3234</v>
      </c>
      <c r="D8" s="751">
        <v>905</v>
      </c>
      <c r="E8" s="751">
        <v>2329</v>
      </c>
      <c r="F8" s="752">
        <v>231</v>
      </c>
      <c r="G8" s="752">
        <v>564</v>
      </c>
      <c r="H8" s="752">
        <v>217</v>
      </c>
      <c r="I8" s="752">
        <v>615</v>
      </c>
      <c r="J8" s="752">
        <v>199</v>
      </c>
      <c r="K8" s="752">
        <v>631</v>
      </c>
      <c r="L8" s="752">
        <v>258</v>
      </c>
      <c r="M8" s="753">
        <v>519</v>
      </c>
      <c r="N8" s="670" t="s">
        <v>479</v>
      </c>
    </row>
    <row r="9" spans="2:13" s="670" customFormat="1" ht="13.5" customHeight="1">
      <c r="B9" s="49">
        <v>19</v>
      </c>
      <c r="C9" s="750">
        <v>3393</v>
      </c>
      <c r="D9" s="751">
        <v>971</v>
      </c>
      <c r="E9" s="751">
        <v>2422</v>
      </c>
      <c r="F9" s="752">
        <v>244</v>
      </c>
      <c r="G9" s="752">
        <v>575</v>
      </c>
      <c r="H9" s="752">
        <v>213</v>
      </c>
      <c r="I9" s="752">
        <v>636</v>
      </c>
      <c r="J9" s="752">
        <v>208</v>
      </c>
      <c r="K9" s="752">
        <v>645</v>
      </c>
      <c r="L9" s="752">
        <v>306</v>
      </c>
      <c r="M9" s="753">
        <v>566</v>
      </c>
    </row>
    <row r="10" spans="2:14" s="758" customFormat="1" ht="13.5" customHeight="1" thickBot="1">
      <c r="B10" s="210">
        <v>20</v>
      </c>
      <c r="C10" s="754">
        <v>3614</v>
      </c>
      <c r="D10" s="755">
        <v>1076</v>
      </c>
      <c r="E10" s="755">
        <v>2538</v>
      </c>
      <c r="F10" s="756">
        <v>249</v>
      </c>
      <c r="G10" s="756">
        <v>593</v>
      </c>
      <c r="H10" s="756">
        <v>218</v>
      </c>
      <c r="I10" s="756">
        <v>651</v>
      </c>
      <c r="J10" s="756">
        <v>219</v>
      </c>
      <c r="K10" s="756">
        <v>672</v>
      </c>
      <c r="L10" s="756">
        <v>390</v>
      </c>
      <c r="M10" s="757">
        <v>622</v>
      </c>
      <c r="N10" s="758" t="s">
        <v>479</v>
      </c>
    </row>
    <row r="11" spans="2:13" s="758" customFormat="1" ht="13.5" customHeight="1">
      <c r="B11" s="759" t="s">
        <v>480</v>
      </c>
      <c r="C11" s="760"/>
      <c r="D11" s="761"/>
      <c r="E11" s="761"/>
      <c r="F11" s="762"/>
      <c r="G11" s="762"/>
      <c r="H11" s="762"/>
      <c r="I11" s="762"/>
      <c r="J11" s="762"/>
      <c r="K11" s="762"/>
      <c r="L11" s="762"/>
      <c r="M11" s="760"/>
    </row>
    <row r="12" ht="13.5">
      <c r="B12" s="185" t="s">
        <v>481</v>
      </c>
    </row>
    <row r="13" spans="3:5" ht="13.5" customHeight="1">
      <c r="C13" s="763"/>
      <c r="D13" s="763"/>
      <c r="E13" s="763"/>
    </row>
    <row r="14" ht="13.5" customHeight="1">
      <c r="C14" s="764"/>
    </row>
    <row r="15" ht="13.5" customHeight="1">
      <c r="C15" s="157"/>
    </row>
  </sheetData>
  <mergeCells count="6">
    <mergeCell ref="J4:K4"/>
    <mergeCell ref="L4:M4"/>
    <mergeCell ref="B4:B5"/>
    <mergeCell ref="C4:C5"/>
    <mergeCell ref="F4:G4"/>
    <mergeCell ref="H4:I4"/>
  </mergeCells>
  <printOptions/>
  <pageMargins left="0.5905511811023623" right="0.5905511811023623" top="0.7874015748031497" bottom="0.3937007874015748"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B2:Q10"/>
  <sheetViews>
    <sheetView showGridLines="0" workbookViewId="0" topLeftCell="A1">
      <selection activeCell="A1" sqref="A1"/>
    </sheetView>
  </sheetViews>
  <sheetFormatPr defaultColWidth="9.00390625" defaultRowHeight="13.5"/>
  <cols>
    <col min="1" max="1" width="3.625" style="214" customWidth="1"/>
    <col min="2" max="17" width="11.125" style="214" customWidth="1"/>
    <col min="18" max="16384" width="9.00390625" style="214" customWidth="1"/>
  </cols>
  <sheetData>
    <row r="2" ht="13.5" customHeight="1">
      <c r="B2" s="298" t="s">
        <v>459</v>
      </c>
    </row>
    <row r="3" ht="0.75" customHeight="1" thickBot="1"/>
    <row r="4" spans="2:17" ht="15" customHeight="1">
      <c r="B4" s="536" t="s">
        <v>469</v>
      </c>
      <c r="C4" s="734" t="s">
        <v>460</v>
      </c>
      <c r="D4" s="734"/>
      <c r="E4" s="734"/>
      <c r="F4" s="734" t="s">
        <v>461</v>
      </c>
      <c r="G4" s="734"/>
      <c r="H4" s="734"/>
      <c r="I4" s="514" t="s">
        <v>462</v>
      </c>
      <c r="J4" s="514"/>
      <c r="K4" s="514"/>
      <c r="L4" s="734" t="s">
        <v>463</v>
      </c>
      <c r="M4" s="734"/>
      <c r="N4" s="734"/>
      <c r="O4" s="734" t="s">
        <v>464</v>
      </c>
      <c r="P4" s="734"/>
      <c r="Q4" s="735"/>
    </row>
    <row r="5" spans="2:17" ht="15" customHeight="1">
      <c r="B5" s="736"/>
      <c r="C5" s="470" t="s">
        <v>465</v>
      </c>
      <c r="D5" s="470" t="s">
        <v>466</v>
      </c>
      <c r="E5" s="470" t="s">
        <v>467</v>
      </c>
      <c r="F5" s="470" t="s">
        <v>465</v>
      </c>
      <c r="G5" s="470" t="s">
        <v>466</v>
      </c>
      <c r="H5" s="470" t="s">
        <v>467</v>
      </c>
      <c r="I5" s="470" t="s">
        <v>465</v>
      </c>
      <c r="J5" s="470" t="s">
        <v>466</v>
      </c>
      <c r="K5" s="470" t="s">
        <v>467</v>
      </c>
      <c r="L5" s="470" t="s">
        <v>465</v>
      </c>
      <c r="M5" s="470" t="s">
        <v>466</v>
      </c>
      <c r="N5" s="470" t="s">
        <v>467</v>
      </c>
      <c r="O5" s="470" t="s">
        <v>465</v>
      </c>
      <c r="P5" s="470" t="s">
        <v>466</v>
      </c>
      <c r="Q5" s="471" t="s">
        <v>467</v>
      </c>
    </row>
    <row r="6" spans="2:17" s="234" customFormat="1" ht="15.75" customHeight="1">
      <c r="B6" s="449" t="s">
        <v>99</v>
      </c>
      <c r="C6" s="737">
        <v>892</v>
      </c>
      <c r="D6" s="737">
        <v>931</v>
      </c>
      <c r="E6" s="737">
        <v>43364</v>
      </c>
      <c r="F6" s="737">
        <v>616</v>
      </c>
      <c r="G6" s="737">
        <v>638</v>
      </c>
      <c r="H6" s="737">
        <v>9884</v>
      </c>
      <c r="I6" s="737">
        <v>565</v>
      </c>
      <c r="J6" s="737">
        <v>639</v>
      </c>
      <c r="K6" s="737">
        <v>11801</v>
      </c>
      <c r="L6" s="737">
        <v>383</v>
      </c>
      <c r="M6" s="737">
        <v>434</v>
      </c>
      <c r="N6" s="737">
        <v>8150</v>
      </c>
      <c r="O6" s="737">
        <v>341</v>
      </c>
      <c r="P6" s="737">
        <v>492</v>
      </c>
      <c r="Q6" s="737">
        <v>9624</v>
      </c>
    </row>
    <row r="7" spans="2:17" s="234" customFormat="1" ht="15.75" customHeight="1">
      <c r="B7" s="449">
        <v>19</v>
      </c>
      <c r="C7" s="737">
        <v>951</v>
      </c>
      <c r="D7" s="737">
        <v>971</v>
      </c>
      <c r="E7" s="737">
        <v>36507</v>
      </c>
      <c r="F7" s="737">
        <v>655</v>
      </c>
      <c r="G7" s="737">
        <v>698</v>
      </c>
      <c r="H7" s="737">
        <v>10640</v>
      </c>
      <c r="I7" s="737">
        <v>571</v>
      </c>
      <c r="J7" s="737">
        <v>663</v>
      </c>
      <c r="K7" s="737">
        <v>12041</v>
      </c>
      <c r="L7" s="737">
        <v>365</v>
      </c>
      <c r="M7" s="737">
        <v>404</v>
      </c>
      <c r="N7" s="737">
        <v>7364</v>
      </c>
      <c r="O7" s="737">
        <v>364</v>
      </c>
      <c r="P7" s="737">
        <v>507</v>
      </c>
      <c r="Q7" s="737">
        <v>9352</v>
      </c>
    </row>
    <row r="8" spans="2:17" s="239" customFormat="1" ht="21.75" customHeight="1" thickBot="1">
      <c r="B8" s="738">
        <v>20</v>
      </c>
      <c r="C8" s="739">
        <v>954</v>
      </c>
      <c r="D8" s="739">
        <v>986</v>
      </c>
      <c r="E8" s="739">
        <v>27584</v>
      </c>
      <c r="F8" s="739">
        <v>717</v>
      </c>
      <c r="G8" s="739">
        <v>793</v>
      </c>
      <c r="H8" s="739">
        <v>12412</v>
      </c>
      <c r="I8" s="739">
        <v>594</v>
      </c>
      <c r="J8" s="739">
        <v>675</v>
      </c>
      <c r="K8" s="739">
        <v>12986</v>
      </c>
      <c r="L8" s="739">
        <v>299</v>
      </c>
      <c r="M8" s="739">
        <v>343</v>
      </c>
      <c r="N8" s="739">
        <v>7072</v>
      </c>
      <c r="O8" s="739">
        <v>373</v>
      </c>
      <c r="P8" s="739">
        <v>543</v>
      </c>
      <c r="Q8" s="739">
        <v>10897</v>
      </c>
    </row>
    <row r="9" ht="1.5" customHeight="1"/>
    <row r="10" spans="2:4" ht="13.5" customHeight="1">
      <c r="B10" s="688" t="s">
        <v>468</v>
      </c>
      <c r="C10" s="310"/>
      <c r="D10" s="310"/>
    </row>
    <row r="11" ht="13.5" customHeight="1"/>
    <row r="12" ht="13.5" customHeight="1"/>
  </sheetData>
  <mergeCells count="5">
    <mergeCell ref="L4:N4"/>
    <mergeCell ref="O4:Q4"/>
    <mergeCell ref="B4:B5"/>
    <mergeCell ref="C4:E4"/>
    <mergeCell ref="F4:H4"/>
  </mergeCells>
  <printOptions/>
  <pageMargins left="0.5905511811023623" right="0.5905511811023623" top="0.7874015748031497" bottom="0.3937007874015748"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B3:W25"/>
  <sheetViews>
    <sheetView showGridLines="0" workbookViewId="0" topLeftCell="A1">
      <selection activeCell="A1" sqref="A1"/>
    </sheetView>
  </sheetViews>
  <sheetFormatPr defaultColWidth="9.00390625" defaultRowHeight="13.5"/>
  <cols>
    <col min="1" max="1" width="3.625" style="154" customWidth="1"/>
    <col min="2" max="2" width="8.625" style="154" customWidth="1"/>
    <col min="3" max="3" width="7.625" style="154" customWidth="1"/>
    <col min="4" max="4" width="11.00390625" style="154" customWidth="1"/>
    <col min="5" max="5" width="7.625" style="154" customWidth="1"/>
    <col min="6" max="6" width="12.00390625" style="154" bestFit="1" customWidth="1"/>
    <col min="7" max="7" width="7.625" style="154" customWidth="1"/>
    <col min="8" max="9" width="8.875" style="154" customWidth="1"/>
    <col min="10" max="10" width="11.00390625" style="154" customWidth="1"/>
    <col min="11" max="12" width="8.125" style="154" customWidth="1"/>
    <col min="13" max="13" width="7.75390625" style="154" customWidth="1"/>
    <col min="14" max="14" width="8.50390625" style="154" customWidth="1"/>
    <col min="15" max="15" width="7.75390625" style="154" customWidth="1"/>
    <col min="16" max="16" width="8.50390625" style="154" customWidth="1"/>
    <col min="17" max="17" width="7.75390625" style="154" customWidth="1"/>
    <col min="18" max="18" width="8.50390625" style="154" customWidth="1"/>
    <col min="19" max="19" width="11.375" style="154" customWidth="1"/>
    <col min="20" max="20" width="9.00390625" style="154" customWidth="1"/>
    <col min="21" max="21" width="10.00390625" style="154" customWidth="1"/>
    <col min="22" max="22" width="9.00390625" style="154" customWidth="1"/>
    <col min="23" max="23" width="11.375" style="154" customWidth="1"/>
    <col min="24" max="16384" width="9.00390625" style="154" customWidth="1"/>
  </cols>
  <sheetData>
    <row r="1" ht="13.5" customHeight="1"/>
    <row r="2" ht="13.5" customHeight="1"/>
    <row r="3" spans="2:6" ht="13.5" customHeight="1">
      <c r="B3" s="55" t="s">
        <v>431</v>
      </c>
      <c r="D3" s="55"/>
      <c r="E3" s="689"/>
      <c r="F3" s="689"/>
    </row>
    <row r="4" ht="15" customHeight="1" thickBot="1">
      <c r="W4" s="532" t="s">
        <v>432</v>
      </c>
    </row>
    <row r="5" spans="2:23" s="697" customFormat="1" ht="15" customHeight="1">
      <c r="B5" s="690" t="s">
        <v>433</v>
      </c>
      <c r="C5" s="691" t="s">
        <v>427</v>
      </c>
      <c r="D5" s="692"/>
      <c r="E5" s="692"/>
      <c r="F5" s="692"/>
      <c r="G5" s="692"/>
      <c r="H5" s="692"/>
      <c r="I5" s="692"/>
      <c r="J5" s="692"/>
      <c r="K5" s="692"/>
      <c r="L5" s="692"/>
      <c r="M5" s="692"/>
      <c r="N5" s="692"/>
      <c r="O5" s="692"/>
      <c r="P5" s="692"/>
      <c r="Q5" s="692"/>
      <c r="R5" s="693"/>
      <c r="S5" s="694" t="s">
        <v>428</v>
      </c>
      <c r="T5" s="695" t="s">
        <v>429</v>
      </c>
      <c r="U5" s="696"/>
      <c r="V5" s="696"/>
      <c r="W5" s="696"/>
    </row>
    <row r="6" spans="2:23" s="697" customFormat="1" ht="15" customHeight="1">
      <c r="B6" s="698"/>
      <c r="C6" s="699" t="s">
        <v>434</v>
      </c>
      <c r="D6" s="700"/>
      <c r="E6" s="700"/>
      <c r="F6" s="700"/>
      <c r="G6" s="700"/>
      <c r="H6" s="700"/>
      <c r="I6" s="700"/>
      <c r="J6" s="701"/>
      <c r="K6" s="702" t="s">
        <v>435</v>
      </c>
      <c r="L6" s="702" t="s">
        <v>436</v>
      </c>
      <c r="M6" s="703" t="s">
        <v>437</v>
      </c>
      <c r="N6" s="704"/>
      <c r="O6" s="703" t="s">
        <v>438</v>
      </c>
      <c r="P6" s="704"/>
      <c r="Q6" s="703" t="s">
        <v>439</v>
      </c>
      <c r="R6" s="704"/>
      <c r="S6" s="705" t="s">
        <v>440</v>
      </c>
      <c r="T6" s="706" t="s">
        <v>441</v>
      </c>
      <c r="U6" s="704"/>
      <c r="V6" s="706" t="s">
        <v>442</v>
      </c>
      <c r="W6" s="707"/>
    </row>
    <row r="7" spans="2:23" s="697" customFormat="1" ht="22.5" customHeight="1">
      <c r="B7" s="698"/>
      <c r="C7" s="708" t="s">
        <v>443</v>
      </c>
      <c r="D7" s="709"/>
      <c r="E7" s="708" t="s">
        <v>430</v>
      </c>
      <c r="F7" s="709"/>
      <c r="G7" s="710" t="s">
        <v>444</v>
      </c>
      <c r="H7" s="711"/>
      <c r="I7" s="712" t="s">
        <v>445</v>
      </c>
      <c r="J7" s="713"/>
      <c r="K7" s="170"/>
      <c r="L7" s="170"/>
      <c r="M7" s="714"/>
      <c r="N7" s="715"/>
      <c r="O7" s="714"/>
      <c r="P7" s="715"/>
      <c r="Q7" s="714"/>
      <c r="R7" s="715"/>
      <c r="S7" s="716"/>
      <c r="T7" s="714"/>
      <c r="U7" s="715"/>
      <c r="V7" s="714"/>
      <c r="W7" s="717"/>
    </row>
    <row r="8" spans="2:23" s="697" customFormat="1" ht="15" customHeight="1">
      <c r="B8" s="715"/>
      <c r="C8" s="718" t="s">
        <v>446</v>
      </c>
      <c r="D8" s="718" t="s">
        <v>447</v>
      </c>
      <c r="E8" s="718" t="s">
        <v>446</v>
      </c>
      <c r="F8" s="718" t="s">
        <v>447</v>
      </c>
      <c r="G8" s="718" t="s">
        <v>446</v>
      </c>
      <c r="H8" s="718" t="s">
        <v>447</v>
      </c>
      <c r="I8" s="718" t="s">
        <v>446</v>
      </c>
      <c r="J8" s="718" t="s">
        <v>447</v>
      </c>
      <c r="K8" s="718" t="s">
        <v>446</v>
      </c>
      <c r="L8" s="719" t="s">
        <v>448</v>
      </c>
      <c r="M8" s="718" t="s">
        <v>446</v>
      </c>
      <c r="N8" s="718" t="s">
        <v>447</v>
      </c>
      <c r="O8" s="718" t="s">
        <v>446</v>
      </c>
      <c r="P8" s="718" t="s">
        <v>447</v>
      </c>
      <c r="Q8" s="718" t="s">
        <v>446</v>
      </c>
      <c r="R8" s="718" t="s">
        <v>447</v>
      </c>
      <c r="S8" s="718" t="s">
        <v>446</v>
      </c>
      <c r="T8" s="718" t="s">
        <v>446</v>
      </c>
      <c r="U8" s="718" t="s">
        <v>447</v>
      </c>
      <c r="V8" s="718" t="s">
        <v>446</v>
      </c>
      <c r="W8" s="720" t="s">
        <v>447</v>
      </c>
    </row>
    <row r="9" spans="2:23" ht="13.5" customHeight="1">
      <c r="B9" s="721" t="s">
        <v>89</v>
      </c>
      <c r="C9" s="722">
        <v>28870</v>
      </c>
      <c r="D9" s="722">
        <v>2570225</v>
      </c>
      <c r="E9" s="722">
        <v>9704</v>
      </c>
      <c r="F9" s="722">
        <v>725945</v>
      </c>
      <c r="G9" s="722">
        <v>3115</v>
      </c>
      <c r="H9" s="722">
        <v>219960</v>
      </c>
      <c r="I9" s="722">
        <v>21329</v>
      </c>
      <c r="J9" s="722">
        <v>1624320</v>
      </c>
      <c r="K9" s="722">
        <v>4823</v>
      </c>
      <c r="L9" s="722">
        <v>746</v>
      </c>
      <c r="M9" s="722">
        <v>244</v>
      </c>
      <c r="N9" s="722">
        <v>79241</v>
      </c>
      <c r="O9" s="722">
        <v>273</v>
      </c>
      <c r="P9" s="722">
        <v>45755</v>
      </c>
      <c r="Q9" s="722">
        <v>65</v>
      </c>
      <c r="R9" s="722">
        <v>12129</v>
      </c>
      <c r="S9" s="722">
        <v>8229</v>
      </c>
      <c r="T9" s="722">
        <v>8232</v>
      </c>
      <c r="U9" s="722">
        <v>449566</v>
      </c>
      <c r="V9" s="722">
        <v>4980</v>
      </c>
      <c r="W9" s="722">
        <v>128583</v>
      </c>
    </row>
    <row r="10" spans="2:23" ht="13.5" customHeight="1">
      <c r="B10" s="721">
        <v>17</v>
      </c>
      <c r="C10" s="722">
        <v>30134</v>
      </c>
      <c r="D10" s="722">
        <v>2705730</v>
      </c>
      <c r="E10" s="722">
        <v>9805</v>
      </c>
      <c r="F10" s="722">
        <v>698505</v>
      </c>
      <c r="G10" s="722">
        <v>3189</v>
      </c>
      <c r="H10" s="722">
        <v>217540</v>
      </c>
      <c r="I10" s="722">
        <v>22560</v>
      </c>
      <c r="J10" s="722">
        <v>1789685</v>
      </c>
      <c r="K10" s="722">
        <v>4882</v>
      </c>
      <c r="L10" s="722">
        <v>846</v>
      </c>
      <c r="M10" s="722">
        <v>254</v>
      </c>
      <c r="N10" s="722">
        <v>75715</v>
      </c>
      <c r="O10" s="722">
        <v>273</v>
      </c>
      <c r="P10" s="722">
        <v>47071</v>
      </c>
      <c r="Q10" s="722">
        <v>61</v>
      </c>
      <c r="R10" s="722">
        <v>10765</v>
      </c>
      <c r="S10" s="722">
        <v>9449</v>
      </c>
      <c r="T10" s="722">
        <v>8839</v>
      </c>
      <c r="U10" s="722">
        <v>472884</v>
      </c>
      <c r="V10" s="722">
        <v>5205</v>
      </c>
      <c r="W10" s="722">
        <v>133929</v>
      </c>
    </row>
    <row r="11" spans="2:23" s="626" customFormat="1" ht="13.5" customHeight="1">
      <c r="B11" s="723">
        <v>18</v>
      </c>
      <c r="C11" s="724">
        <v>45948</v>
      </c>
      <c r="D11" s="722">
        <v>3779715</v>
      </c>
      <c r="E11" s="722">
        <v>14047</v>
      </c>
      <c r="F11" s="722">
        <v>936300</v>
      </c>
      <c r="G11" s="722">
        <v>595</v>
      </c>
      <c r="H11" s="722">
        <v>70475</v>
      </c>
      <c r="I11" s="722">
        <v>31306</v>
      </c>
      <c r="J11" s="722">
        <v>2772940</v>
      </c>
      <c r="K11" s="722">
        <v>5432</v>
      </c>
      <c r="L11" s="722">
        <v>931</v>
      </c>
      <c r="M11" s="722">
        <v>243</v>
      </c>
      <c r="N11" s="722">
        <v>80177</v>
      </c>
      <c r="O11" s="722">
        <v>301</v>
      </c>
      <c r="P11" s="722">
        <v>49927</v>
      </c>
      <c r="Q11" s="722">
        <v>54</v>
      </c>
      <c r="R11" s="722">
        <v>9390</v>
      </c>
      <c r="S11" s="722">
        <v>10002</v>
      </c>
      <c r="T11" s="722">
        <v>9917</v>
      </c>
      <c r="U11" s="722">
        <v>513756</v>
      </c>
      <c r="V11" s="722">
        <v>5699</v>
      </c>
      <c r="W11" s="722">
        <v>145740</v>
      </c>
    </row>
    <row r="12" spans="2:23" s="626" customFormat="1" ht="13.5" customHeight="1">
      <c r="B12" s="725">
        <v>19</v>
      </c>
      <c r="C12" s="726">
        <v>45937</v>
      </c>
      <c r="D12" s="726">
        <v>4852305</v>
      </c>
      <c r="E12" s="726">
        <v>14076</v>
      </c>
      <c r="F12" s="726">
        <v>1682405</v>
      </c>
      <c r="G12" s="726">
        <v>601</v>
      </c>
      <c r="H12" s="726">
        <v>70950</v>
      </c>
      <c r="I12" s="726">
        <v>31260</v>
      </c>
      <c r="J12" s="726">
        <v>3098950</v>
      </c>
      <c r="K12" s="726">
        <v>5708</v>
      </c>
      <c r="L12" s="726">
        <v>984</v>
      </c>
      <c r="M12" s="722">
        <v>277</v>
      </c>
      <c r="N12" s="722">
        <v>85084</v>
      </c>
      <c r="O12" s="722">
        <v>309</v>
      </c>
      <c r="P12" s="722">
        <v>53394</v>
      </c>
      <c r="Q12" s="722">
        <v>52</v>
      </c>
      <c r="R12" s="722">
        <v>8844</v>
      </c>
      <c r="S12" s="722">
        <v>10025</v>
      </c>
      <c r="T12" s="722">
        <v>13019</v>
      </c>
      <c r="U12" s="722">
        <v>630583</v>
      </c>
      <c r="V12" s="726">
        <v>6010</v>
      </c>
      <c r="W12" s="726">
        <v>153696</v>
      </c>
    </row>
    <row r="13" spans="2:23" s="180" customFormat="1" ht="17.25" customHeight="1" thickBot="1">
      <c r="B13" s="727" t="s">
        <v>449</v>
      </c>
      <c r="C13" s="728">
        <v>45874</v>
      </c>
      <c r="D13" s="728">
        <v>4992820</v>
      </c>
      <c r="E13" s="728">
        <v>14071</v>
      </c>
      <c r="F13" s="728">
        <v>1829230</v>
      </c>
      <c r="G13" s="728">
        <v>614</v>
      </c>
      <c r="H13" s="728">
        <v>75980</v>
      </c>
      <c r="I13" s="728">
        <v>31189</v>
      </c>
      <c r="J13" s="728">
        <v>3087610</v>
      </c>
      <c r="K13" s="728">
        <v>5696</v>
      </c>
      <c r="L13" s="728">
        <v>1013</v>
      </c>
      <c r="M13" s="728">
        <v>292</v>
      </c>
      <c r="N13" s="728">
        <v>89949</v>
      </c>
      <c r="O13" s="728">
        <v>303</v>
      </c>
      <c r="P13" s="728">
        <v>52372</v>
      </c>
      <c r="Q13" s="728">
        <v>48</v>
      </c>
      <c r="R13" s="728">
        <v>8729</v>
      </c>
      <c r="S13" s="728">
        <v>10197</v>
      </c>
      <c r="T13" s="728">
        <v>14140</v>
      </c>
      <c r="U13" s="728">
        <v>749612</v>
      </c>
      <c r="V13" s="728">
        <v>6188</v>
      </c>
      <c r="W13" s="728">
        <v>158358</v>
      </c>
    </row>
    <row r="14" spans="2:22" ht="12.75" customHeight="1">
      <c r="B14" s="729" t="s">
        <v>450</v>
      </c>
      <c r="D14" s="730"/>
      <c r="E14" s="730"/>
      <c r="F14" s="730"/>
      <c r="G14" s="730"/>
      <c r="H14" s="730"/>
      <c r="I14" s="730"/>
      <c r="J14" s="730"/>
      <c r="K14" s="730"/>
      <c r="L14" s="730"/>
      <c r="M14" s="730"/>
      <c r="N14" s="730"/>
      <c r="O14" s="730"/>
      <c r="P14" s="730"/>
      <c r="Q14" s="730"/>
      <c r="R14" s="730"/>
      <c r="S14" s="730"/>
      <c r="T14" s="730"/>
      <c r="U14" s="730"/>
      <c r="V14" s="730"/>
    </row>
    <row r="15" spans="2:23" ht="12.75" customHeight="1">
      <c r="B15" s="729" t="s">
        <v>451</v>
      </c>
      <c r="D15" s="731"/>
      <c r="G15" s="731"/>
      <c r="H15" s="731"/>
      <c r="I15" s="731"/>
      <c r="J15" s="731"/>
      <c r="K15" s="731"/>
      <c r="L15" s="731"/>
      <c r="M15" s="731"/>
      <c r="N15" s="731"/>
      <c r="O15" s="731"/>
      <c r="P15" s="731"/>
      <c r="S15" s="731"/>
      <c r="T15" s="731"/>
      <c r="U15" s="731"/>
      <c r="W15" s="155"/>
    </row>
    <row r="16" spans="2:21" ht="12.75" customHeight="1">
      <c r="B16" s="732" t="s">
        <v>452</v>
      </c>
      <c r="D16" s="380"/>
      <c r="E16" s="731"/>
      <c r="F16" s="731"/>
      <c r="G16" s="731"/>
      <c r="H16" s="731"/>
      <c r="I16" s="731"/>
      <c r="J16" s="731"/>
      <c r="K16" s="731"/>
      <c r="L16" s="731"/>
      <c r="M16" s="731"/>
      <c r="N16" s="731"/>
      <c r="O16" s="731"/>
      <c r="P16" s="731"/>
      <c r="S16" s="731"/>
      <c r="T16" s="731"/>
      <c r="U16" s="731"/>
    </row>
    <row r="17" ht="12.75" customHeight="1">
      <c r="B17" s="732" t="s">
        <v>453</v>
      </c>
    </row>
    <row r="18" ht="12.75" customHeight="1">
      <c r="B18" s="732" t="s">
        <v>454</v>
      </c>
    </row>
    <row r="19" ht="12.75" customHeight="1">
      <c r="B19" s="732" t="s">
        <v>455</v>
      </c>
    </row>
    <row r="20" ht="12.75" customHeight="1">
      <c r="B20" s="732" t="s">
        <v>456</v>
      </c>
    </row>
    <row r="21" ht="12.75" customHeight="1">
      <c r="B21" s="732" t="s">
        <v>457</v>
      </c>
    </row>
    <row r="22" spans="2:8" ht="13.5" customHeight="1">
      <c r="B22" s="733" t="s">
        <v>458</v>
      </c>
      <c r="C22" s="156"/>
      <c r="D22" s="156"/>
      <c r="E22" s="156"/>
      <c r="F22" s="156"/>
      <c r="G22" s="156"/>
      <c r="H22" s="156"/>
    </row>
    <row r="23" ht="13.5" customHeight="1"/>
    <row r="24" ht="13.5" customHeight="1"/>
    <row r="25" ht="13.5">
      <c r="B25" s="732"/>
    </row>
  </sheetData>
  <mergeCells count="12">
    <mergeCell ref="T6:U7"/>
    <mergeCell ref="V6:W7"/>
    <mergeCell ref="G7:H7"/>
    <mergeCell ref="I7:J7"/>
    <mergeCell ref="B5:B8"/>
    <mergeCell ref="T5:W5"/>
    <mergeCell ref="K6:K7"/>
    <mergeCell ref="L6:L7"/>
    <mergeCell ref="M6:N7"/>
    <mergeCell ref="O6:P7"/>
    <mergeCell ref="Q6:R7"/>
    <mergeCell ref="S6:S7"/>
  </mergeCells>
  <printOptions/>
  <pageMargins left="0.75" right="0.75" top="1" bottom="1" header="0.512" footer="0.512"/>
  <pageSetup horizontalDpi="300" verticalDpi="300" orientation="portrait" paperSize="9" r:id="rId1"/>
  <ignoredErrors>
    <ignoredError sqref="B13" numberStoredAsText="1"/>
  </ignoredErrors>
</worksheet>
</file>

<file path=xl/worksheets/sheet19.xml><?xml version="1.0" encoding="utf-8"?>
<worksheet xmlns="http://schemas.openxmlformats.org/spreadsheetml/2006/main" xmlns:r="http://schemas.openxmlformats.org/officeDocument/2006/relationships">
  <dimension ref="B2:Q28"/>
  <sheetViews>
    <sheetView showGridLines="0" workbookViewId="0" topLeftCell="A1">
      <selection activeCell="A1" sqref="A1"/>
    </sheetView>
  </sheetViews>
  <sheetFormatPr defaultColWidth="9.00390625" defaultRowHeight="13.5"/>
  <cols>
    <col min="1" max="1" width="3.625" style="214" customWidth="1"/>
    <col min="2" max="2" width="5.625" style="214" customWidth="1"/>
    <col min="3" max="3" width="10.375" style="214" customWidth="1"/>
    <col min="4" max="4" width="7.125" style="214" customWidth="1"/>
    <col min="5" max="5" width="7.50390625" style="214" customWidth="1"/>
    <col min="6" max="6" width="9.625" style="214" bestFit="1" customWidth="1"/>
    <col min="7" max="13" width="7.50390625" style="214" customWidth="1"/>
    <col min="14" max="16384" width="9.00390625" style="214" customWidth="1"/>
  </cols>
  <sheetData>
    <row r="1" ht="13.5" customHeight="1"/>
    <row r="2" spans="4:10" ht="13.5" customHeight="1">
      <c r="D2" s="380"/>
      <c r="E2" s="380"/>
      <c r="F2" s="380"/>
      <c r="G2" s="380"/>
      <c r="H2" s="380"/>
      <c r="I2" s="380"/>
      <c r="J2" s="380"/>
    </row>
    <row r="3" spans="2:10" ht="13.5" customHeight="1">
      <c r="B3" s="34" t="s">
        <v>299</v>
      </c>
      <c r="C3" s="227"/>
      <c r="D3" s="380"/>
      <c r="E3" s="380"/>
      <c r="F3" s="380"/>
      <c r="G3" s="380"/>
      <c r="H3" s="380"/>
      <c r="I3" s="380"/>
      <c r="J3" s="380"/>
    </row>
    <row r="4" spans="2:17" ht="13.5">
      <c r="B4" s="398" t="s">
        <v>334</v>
      </c>
      <c r="C4" s="310"/>
      <c r="D4" s="398"/>
      <c r="E4" s="398"/>
      <c r="F4" s="380"/>
      <c r="G4" s="380"/>
      <c r="H4" s="380"/>
      <c r="I4" s="380"/>
      <c r="Q4" s="264"/>
    </row>
    <row r="5" spans="2:17" ht="15" customHeight="1" thickBot="1">
      <c r="B5" s="380"/>
      <c r="D5" s="380"/>
      <c r="E5" s="380"/>
      <c r="F5" s="380"/>
      <c r="G5" s="380"/>
      <c r="H5" s="380"/>
      <c r="I5" s="380"/>
      <c r="L5" s="531"/>
      <c r="M5" s="532" t="s">
        <v>317</v>
      </c>
      <c r="Q5" s="264"/>
    </row>
    <row r="6" spans="2:13" s="511" customFormat="1" ht="15" customHeight="1">
      <c r="B6" s="533"/>
      <c r="C6" s="534"/>
      <c r="D6" s="191" t="s">
        <v>335</v>
      </c>
      <c r="E6" s="534"/>
      <c r="F6" s="535" t="s">
        <v>318</v>
      </c>
      <c r="G6" s="388"/>
      <c r="H6" s="388"/>
      <c r="I6" s="388"/>
      <c r="J6" s="536"/>
      <c r="K6" s="492" t="s">
        <v>319</v>
      </c>
      <c r="L6" s="537"/>
      <c r="M6" s="537"/>
    </row>
    <row r="7" spans="2:13" s="511" customFormat="1" ht="15" customHeight="1">
      <c r="B7" s="49" t="s">
        <v>320</v>
      </c>
      <c r="C7" s="538" t="s">
        <v>321</v>
      </c>
      <c r="D7" s="539"/>
      <c r="E7" s="538" t="s">
        <v>322</v>
      </c>
      <c r="F7" s="540" t="s">
        <v>148</v>
      </c>
      <c r="G7" s="540" t="s">
        <v>323</v>
      </c>
      <c r="H7" s="540" t="s">
        <v>324</v>
      </c>
      <c r="I7" s="540" t="s">
        <v>325</v>
      </c>
      <c r="J7" s="540" t="s">
        <v>326</v>
      </c>
      <c r="K7" s="540" t="s">
        <v>148</v>
      </c>
      <c r="L7" s="540" t="s">
        <v>327</v>
      </c>
      <c r="M7" s="541" t="s">
        <v>247</v>
      </c>
    </row>
    <row r="8" spans="2:13" s="511" customFormat="1" ht="15" customHeight="1">
      <c r="B8" s="494"/>
      <c r="C8" s="542"/>
      <c r="D8" s="543"/>
      <c r="E8" s="171" t="s">
        <v>328</v>
      </c>
      <c r="F8" s="171" t="s">
        <v>328</v>
      </c>
      <c r="G8" s="171" t="s">
        <v>328</v>
      </c>
      <c r="H8" s="171" t="s">
        <v>328</v>
      </c>
      <c r="I8" s="171" t="s">
        <v>328</v>
      </c>
      <c r="J8" s="171" t="s">
        <v>328</v>
      </c>
      <c r="K8" s="171" t="s">
        <v>328</v>
      </c>
      <c r="L8" s="171" t="s">
        <v>328</v>
      </c>
      <c r="M8" s="222" t="s">
        <v>328</v>
      </c>
    </row>
    <row r="9" spans="2:13" ht="13.5" customHeight="1">
      <c r="B9" s="544" t="s">
        <v>329</v>
      </c>
      <c r="C9" s="545" t="s">
        <v>330</v>
      </c>
      <c r="D9" s="546">
        <f aca="true" t="shared" si="0" ref="D9:M9">D14+D19</f>
        <v>53</v>
      </c>
      <c r="E9" s="546">
        <f t="shared" si="0"/>
        <v>6328</v>
      </c>
      <c r="F9" s="546">
        <f t="shared" si="0"/>
        <v>6608</v>
      </c>
      <c r="G9" s="546">
        <f t="shared" si="0"/>
        <v>2403</v>
      </c>
      <c r="H9" s="546">
        <f t="shared" si="0"/>
        <v>1327</v>
      </c>
      <c r="I9" s="546">
        <f t="shared" si="0"/>
        <v>1470</v>
      </c>
      <c r="J9" s="546">
        <f t="shared" si="0"/>
        <v>1408</v>
      </c>
      <c r="K9" s="546">
        <f t="shared" si="0"/>
        <v>1144</v>
      </c>
      <c r="L9" s="546">
        <f t="shared" si="0"/>
        <v>945</v>
      </c>
      <c r="M9" s="546">
        <f t="shared" si="0"/>
        <v>199</v>
      </c>
    </row>
    <row r="10" spans="2:13" ht="13.5" customHeight="1">
      <c r="B10" s="52"/>
      <c r="C10" s="545">
        <v>18</v>
      </c>
      <c r="D10" s="546">
        <f aca="true" t="shared" si="1" ref="D10:M10">D15+D20</f>
        <v>61</v>
      </c>
      <c r="E10" s="546">
        <f t="shared" si="1"/>
        <v>6977</v>
      </c>
      <c r="F10" s="546">
        <f t="shared" si="1"/>
        <v>7097</v>
      </c>
      <c r="G10" s="546">
        <f t="shared" si="1"/>
        <v>2569</v>
      </c>
      <c r="H10" s="546">
        <f t="shared" si="1"/>
        <v>1386</v>
      </c>
      <c r="I10" s="546">
        <f t="shared" si="1"/>
        <v>1535</v>
      </c>
      <c r="J10" s="546">
        <f t="shared" si="1"/>
        <v>1607</v>
      </c>
      <c r="K10" s="546">
        <f t="shared" si="1"/>
        <v>1194</v>
      </c>
      <c r="L10" s="546">
        <f t="shared" si="1"/>
        <v>990</v>
      </c>
      <c r="M10" s="546">
        <f t="shared" si="1"/>
        <v>204</v>
      </c>
    </row>
    <row r="11" spans="2:13" s="227" customFormat="1" ht="15" customHeight="1">
      <c r="B11" s="52"/>
      <c r="C11" s="545">
        <v>19</v>
      </c>
      <c r="D11" s="546">
        <f aca="true" t="shared" si="2" ref="D11:M11">D16+D21</f>
        <v>65</v>
      </c>
      <c r="E11" s="546">
        <f t="shared" si="2"/>
        <v>7337</v>
      </c>
      <c r="F11" s="546">
        <f t="shared" si="2"/>
        <v>7371</v>
      </c>
      <c r="G11" s="546">
        <f t="shared" si="2"/>
        <v>2705</v>
      </c>
      <c r="H11" s="546">
        <f t="shared" si="2"/>
        <v>1486</v>
      </c>
      <c r="I11" s="546">
        <f t="shared" si="2"/>
        <v>1561</v>
      </c>
      <c r="J11" s="546">
        <f t="shared" si="2"/>
        <v>1619</v>
      </c>
      <c r="K11" s="546">
        <f t="shared" si="2"/>
        <v>1276</v>
      </c>
      <c r="L11" s="546">
        <f t="shared" si="2"/>
        <v>1054</v>
      </c>
      <c r="M11" s="546">
        <f t="shared" si="2"/>
        <v>222</v>
      </c>
    </row>
    <row r="12" spans="2:14" s="227" customFormat="1" ht="12.75" customHeight="1">
      <c r="B12" s="52"/>
      <c r="C12" s="547">
        <v>20</v>
      </c>
      <c r="D12" s="548">
        <f aca="true" t="shared" si="3" ref="D12:M12">D17+D22</f>
        <v>67</v>
      </c>
      <c r="E12" s="546">
        <f t="shared" si="3"/>
        <v>7458</v>
      </c>
      <c r="F12" s="546">
        <f t="shared" si="3"/>
        <v>7605</v>
      </c>
      <c r="G12" s="546">
        <f t="shared" si="3"/>
        <v>2925</v>
      </c>
      <c r="H12" s="546">
        <f t="shared" si="3"/>
        <v>1476</v>
      </c>
      <c r="I12" s="546">
        <f t="shared" si="3"/>
        <v>1608</v>
      </c>
      <c r="J12" s="546">
        <f t="shared" si="3"/>
        <v>1596</v>
      </c>
      <c r="K12" s="546">
        <f t="shared" si="3"/>
        <v>1331</v>
      </c>
      <c r="L12" s="546">
        <f t="shared" si="3"/>
        <v>1106</v>
      </c>
      <c r="M12" s="546">
        <f t="shared" si="3"/>
        <v>225</v>
      </c>
      <c r="N12" s="546"/>
    </row>
    <row r="13" spans="2:13" s="34" customFormat="1" ht="15.75" customHeight="1">
      <c r="B13" s="53"/>
      <c r="C13" s="549">
        <v>21</v>
      </c>
      <c r="D13" s="550">
        <v>67</v>
      </c>
      <c r="E13" s="551">
        <v>7558</v>
      </c>
      <c r="F13" s="551">
        <v>7802</v>
      </c>
      <c r="G13" s="551">
        <v>3000</v>
      </c>
      <c r="H13" s="551">
        <v>1562</v>
      </c>
      <c r="I13" s="551">
        <v>1578</v>
      </c>
      <c r="J13" s="551">
        <v>1662</v>
      </c>
      <c r="K13" s="551">
        <v>1349</v>
      </c>
      <c r="L13" s="551">
        <v>1117</v>
      </c>
      <c r="M13" s="551">
        <v>232</v>
      </c>
    </row>
    <row r="14" spans="2:13" ht="13.5" customHeight="1">
      <c r="B14" s="544" t="s">
        <v>331</v>
      </c>
      <c r="C14" s="545" t="s">
        <v>330</v>
      </c>
      <c r="D14" s="552">
        <v>17</v>
      </c>
      <c r="E14" s="552">
        <v>2210</v>
      </c>
      <c r="F14" s="546">
        <v>2250</v>
      </c>
      <c r="G14" s="552">
        <v>757</v>
      </c>
      <c r="H14" s="552">
        <v>467</v>
      </c>
      <c r="I14" s="552">
        <v>527</v>
      </c>
      <c r="J14" s="552">
        <v>499</v>
      </c>
      <c r="K14" s="553">
        <v>361</v>
      </c>
      <c r="L14" s="553">
        <v>319</v>
      </c>
      <c r="M14" s="553">
        <v>42</v>
      </c>
    </row>
    <row r="15" spans="2:13" ht="13.5" customHeight="1">
      <c r="B15" s="52"/>
      <c r="C15" s="545">
        <v>18</v>
      </c>
      <c r="D15" s="552">
        <v>25</v>
      </c>
      <c r="E15" s="552">
        <v>2799</v>
      </c>
      <c r="F15" s="546">
        <v>2671</v>
      </c>
      <c r="G15" s="552">
        <v>878</v>
      </c>
      <c r="H15" s="552">
        <v>544</v>
      </c>
      <c r="I15" s="552">
        <v>600</v>
      </c>
      <c r="J15" s="552">
        <v>649</v>
      </c>
      <c r="K15" s="553">
        <v>418</v>
      </c>
      <c r="L15" s="553">
        <v>370</v>
      </c>
      <c r="M15" s="553">
        <v>48</v>
      </c>
    </row>
    <row r="16" spans="2:13" s="227" customFormat="1" ht="13.5" customHeight="1">
      <c r="B16" s="52"/>
      <c r="C16" s="545">
        <v>19</v>
      </c>
      <c r="D16" s="552">
        <v>28</v>
      </c>
      <c r="E16" s="552">
        <v>3039</v>
      </c>
      <c r="F16" s="546">
        <v>2843</v>
      </c>
      <c r="G16" s="552">
        <v>960</v>
      </c>
      <c r="H16" s="552">
        <v>588</v>
      </c>
      <c r="I16" s="552">
        <v>630</v>
      </c>
      <c r="J16" s="552">
        <v>665</v>
      </c>
      <c r="K16" s="553">
        <v>449</v>
      </c>
      <c r="L16" s="553">
        <v>395</v>
      </c>
      <c r="M16" s="553">
        <v>54</v>
      </c>
    </row>
    <row r="17" spans="2:13" s="227" customFormat="1" ht="13.5" customHeight="1">
      <c r="B17" s="52"/>
      <c r="C17" s="545">
        <v>20</v>
      </c>
      <c r="D17" s="552">
        <v>27</v>
      </c>
      <c r="E17" s="552">
        <v>2780</v>
      </c>
      <c r="F17" s="546">
        <f>SUM(G17:J17)</f>
        <v>2739</v>
      </c>
      <c r="G17" s="552">
        <v>967</v>
      </c>
      <c r="H17" s="552">
        <v>551</v>
      </c>
      <c r="I17" s="552">
        <v>614</v>
      </c>
      <c r="J17" s="552">
        <v>607</v>
      </c>
      <c r="K17" s="553">
        <f>SUM(L17:M17)</f>
        <v>445</v>
      </c>
      <c r="L17" s="553">
        <v>393</v>
      </c>
      <c r="M17" s="553">
        <v>52</v>
      </c>
    </row>
    <row r="18" spans="2:13" s="34" customFormat="1" ht="15.75" customHeight="1">
      <c r="B18" s="53"/>
      <c r="C18" s="554">
        <v>21</v>
      </c>
      <c r="D18" s="555">
        <v>26</v>
      </c>
      <c r="E18" s="555">
        <v>2660</v>
      </c>
      <c r="F18" s="551">
        <v>2682</v>
      </c>
      <c r="G18" s="555">
        <v>927</v>
      </c>
      <c r="H18" s="555">
        <v>568</v>
      </c>
      <c r="I18" s="555">
        <v>573</v>
      </c>
      <c r="J18" s="555">
        <v>614</v>
      </c>
      <c r="K18" s="556">
        <v>421</v>
      </c>
      <c r="L18" s="556">
        <v>370</v>
      </c>
      <c r="M18" s="556">
        <v>51</v>
      </c>
    </row>
    <row r="19" spans="2:13" ht="13.5" customHeight="1">
      <c r="B19" s="544" t="s">
        <v>332</v>
      </c>
      <c r="C19" s="545" t="s">
        <v>330</v>
      </c>
      <c r="D19" s="552">
        <v>36</v>
      </c>
      <c r="E19" s="552">
        <v>4118</v>
      </c>
      <c r="F19" s="546">
        <v>4358</v>
      </c>
      <c r="G19" s="552">
        <v>1646</v>
      </c>
      <c r="H19" s="552">
        <v>860</v>
      </c>
      <c r="I19" s="552">
        <v>943</v>
      </c>
      <c r="J19" s="552">
        <v>909</v>
      </c>
      <c r="K19" s="553">
        <v>783</v>
      </c>
      <c r="L19" s="553">
        <v>626</v>
      </c>
      <c r="M19" s="553">
        <v>157</v>
      </c>
    </row>
    <row r="20" spans="2:13" ht="13.5" customHeight="1">
      <c r="B20" s="52"/>
      <c r="C20" s="545">
        <v>18</v>
      </c>
      <c r="D20" s="552">
        <v>36</v>
      </c>
      <c r="E20" s="552">
        <v>4178</v>
      </c>
      <c r="F20" s="546">
        <v>4426</v>
      </c>
      <c r="G20" s="552">
        <v>1691</v>
      </c>
      <c r="H20" s="552">
        <v>842</v>
      </c>
      <c r="I20" s="552">
        <v>935</v>
      </c>
      <c r="J20" s="552">
        <v>958</v>
      </c>
      <c r="K20" s="553">
        <v>776</v>
      </c>
      <c r="L20" s="553">
        <v>620</v>
      </c>
      <c r="M20" s="553">
        <v>156</v>
      </c>
    </row>
    <row r="21" spans="2:13" s="227" customFormat="1" ht="13.5" customHeight="1">
      <c r="B21" s="52"/>
      <c r="C21" s="545">
        <v>19</v>
      </c>
      <c r="D21" s="552">
        <v>37</v>
      </c>
      <c r="E21" s="552">
        <v>4298</v>
      </c>
      <c r="F21" s="546">
        <v>4528</v>
      </c>
      <c r="G21" s="552">
        <v>1745</v>
      </c>
      <c r="H21" s="552">
        <v>898</v>
      </c>
      <c r="I21" s="552">
        <v>931</v>
      </c>
      <c r="J21" s="552">
        <v>954</v>
      </c>
      <c r="K21" s="553">
        <v>827</v>
      </c>
      <c r="L21" s="553">
        <v>659</v>
      </c>
      <c r="M21" s="553">
        <v>168</v>
      </c>
    </row>
    <row r="22" spans="2:13" s="227" customFormat="1" ht="12.75" customHeight="1">
      <c r="B22" s="52"/>
      <c r="C22" s="545">
        <v>20</v>
      </c>
      <c r="D22" s="552">
        <v>40</v>
      </c>
      <c r="E22" s="552">
        <v>4678</v>
      </c>
      <c r="F22" s="546">
        <f>SUM(G22:J22)</f>
        <v>4866</v>
      </c>
      <c r="G22" s="552">
        <v>1958</v>
      </c>
      <c r="H22" s="552">
        <v>925</v>
      </c>
      <c r="I22" s="552">
        <v>994</v>
      </c>
      <c r="J22" s="552">
        <v>989</v>
      </c>
      <c r="K22" s="553">
        <v>886</v>
      </c>
      <c r="L22" s="553">
        <v>713</v>
      </c>
      <c r="M22" s="553">
        <v>173</v>
      </c>
    </row>
    <row r="23" spans="2:13" s="34" customFormat="1" ht="15.75" customHeight="1" thickBot="1">
      <c r="B23" s="557"/>
      <c r="C23" s="558">
        <v>21</v>
      </c>
      <c r="D23" s="559">
        <v>41</v>
      </c>
      <c r="E23" s="559">
        <v>4898</v>
      </c>
      <c r="F23" s="560">
        <v>5120</v>
      </c>
      <c r="G23" s="559">
        <v>2073</v>
      </c>
      <c r="H23" s="559">
        <v>994</v>
      </c>
      <c r="I23" s="559">
        <v>1005</v>
      </c>
      <c r="J23" s="559">
        <v>1048</v>
      </c>
      <c r="K23" s="561">
        <v>928</v>
      </c>
      <c r="L23" s="561">
        <v>747</v>
      </c>
      <c r="M23" s="561">
        <v>181</v>
      </c>
    </row>
    <row r="24" spans="2:9" s="234" customFormat="1" ht="13.5" customHeight="1">
      <c r="B24" s="143" t="s">
        <v>333</v>
      </c>
      <c r="D24" s="176"/>
      <c r="E24" s="176"/>
      <c r="F24" s="176"/>
      <c r="G24" s="176"/>
      <c r="H24" s="176"/>
      <c r="I24" s="176"/>
    </row>
    <row r="25" s="234" customFormat="1" ht="13.5" customHeight="1">
      <c r="B25" s="562" t="s">
        <v>336</v>
      </c>
    </row>
    <row r="26" s="234" customFormat="1" ht="1.5" customHeight="1">
      <c r="B26" s="562"/>
    </row>
    <row r="27" spans="2:6" ht="13.5">
      <c r="B27" s="185" t="s">
        <v>312</v>
      </c>
      <c r="C27" s="310"/>
      <c r="D27" s="310"/>
      <c r="E27" s="310"/>
      <c r="F27" s="310"/>
    </row>
    <row r="28" ht="13.5">
      <c r="M28" s="155"/>
    </row>
  </sheetData>
  <mergeCells count="5">
    <mergeCell ref="B19:B23"/>
    <mergeCell ref="D6:D8"/>
    <mergeCell ref="F6:J6"/>
    <mergeCell ref="B9:B13"/>
    <mergeCell ref="B14:B18"/>
  </mergeCells>
  <printOptions/>
  <pageMargins left="0.48" right="0.43" top="0.7874015748031497" bottom="0.984251968503937" header="0.5118110236220472" footer="0.5118110236220472"/>
  <pageSetup cellComments="asDisplayed" horizontalDpi="600" verticalDpi="600" orientation="portrait" paperSize="9" r:id="rId1"/>
  <ignoredErrors>
    <ignoredError sqref="F22" formulaRange="1"/>
  </ignoredErrors>
</worksheet>
</file>

<file path=xl/worksheets/sheet2.xml><?xml version="1.0" encoding="utf-8"?>
<worksheet xmlns="http://schemas.openxmlformats.org/spreadsheetml/2006/main" xmlns:r="http://schemas.openxmlformats.org/officeDocument/2006/relationships">
  <sheetPr codeName="Sheet3"/>
  <dimension ref="B1:R18"/>
  <sheetViews>
    <sheetView showGridLines="0" workbookViewId="0" topLeftCell="A1">
      <selection activeCell="A1" sqref="A1"/>
    </sheetView>
  </sheetViews>
  <sheetFormatPr defaultColWidth="9.00390625" defaultRowHeight="13.5"/>
  <cols>
    <col min="1" max="1" width="3.625" style="154" customWidth="1"/>
    <col min="2" max="2" width="10.625" style="154" customWidth="1"/>
    <col min="3" max="5" width="9.875" style="154" customWidth="1"/>
    <col min="6" max="6" width="11.125" style="154" customWidth="1"/>
    <col min="7" max="10" width="9.875" style="154" customWidth="1"/>
    <col min="11" max="17" width="11.375" style="154" customWidth="1"/>
    <col min="18" max="18" width="11.25390625" style="154" customWidth="1"/>
    <col min="19" max="16384" width="9.00390625" style="154" customWidth="1"/>
  </cols>
  <sheetData>
    <row r="1" spans="2:3" ht="13.5">
      <c r="B1" s="55" t="s">
        <v>7</v>
      </c>
      <c r="C1" s="55"/>
    </row>
    <row r="2" s="176" customFormat="1" ht="18.75" customHeight="1">
      <c r="B2" s="147" t="s">
        <v>1</v>
      </c>
    </row>
    <row r="3" spans="2:5" ht="13.5" customHeight="1">
      <c r="B3" s="156" t="s">
        <v>62</v>
      </c>
      <c r="C3" s="55"/>
      <c r="D3" s="55"/>
      <c r="E3" s="55"/>
    </row>
    <row r="4" spans="3:5" ht="14.25" thickBot="1">
      <c r="C4" s="55"/>
      <c r="D4" s="55"/>
      <c r="E4" s="55"/>
    </row>
    <row r="5" spans="2:18" s="176" customFormat="1" ht="18" customHeight="1">
      <c r="B5" s="959" t="s">
        <v>76</v>
      </c>
      <c r="C5" s="189" t="s">
        <v>63</v>
      </c>
      <c r="D5" s="978"/>
      <c r="E5" s="979"/>
      <c r="F5" s="189" t="s">
        <v>64</v>
      </c>
      <c r="G5" s="190"/>
      <c r="H5" s="979"/>
      <c r="I5" s="191" t="s">
        <v>65</v>
      </c>
      <c r="J5" s="191" t="s">
        <v>69</v>
      </c>
      <c r="K5" s="189" t="s">
        <v>66</v>
      </c>
      <c r="L5" s="190"/>
      <c r="M5" s="766"/>
      <c r="N5" s="851"/>
      <c r="O5" s="189" t="s">
        <v>70</v>
      </c>
      <c r="P5" s="766"/>
      <c r="Q5" s="189" t="s">
        <v>67</v>
      </c>
      <c r="R5" s="978"/>
    </row>
    <row r="6" spans="2:18" ht="18" customHeight="1">
      <c r="B6" s="981"/>
      <c r="C6" s="965" t="s">
        <v>96</v>
      </c>
      <c r="D6" s="965" t="s">
        <v>262</v>
      </c>
      <c r="E6" s="965" t="s">
        <v>263</v>
      </c>
      <c r="F6" s="965" t="s">
        <v>96</v>
      </c>
      <c r="G6" s="965" t="s">
        <v>262</v>
      </c>
      <c r="H6" s="965" t="s">
        <v>263</v>
      </c>
      <c r="I6" s="1024"/>
      <c r="J6" s="1024"/>
      <c r="K6" s="965" t="s">
        <v>96</v>
      </c>
      <c r="L6" s="965" t="s">
        <v>262</v>
      </c>
      <c r="M6" s="965" t="s">
        <v>263</v>
      </c>
      <c r="N6" s="988" t="s">
        <v>68</v>
      </c>
      <c r="O6" s="988" t="s">
        <v>50</v>
      </c>
      <c r="P6" s="988" t="s">
        <v>51</v>
      </c>
      <c r="Q6" s="988" t="s">
        <v>50</v>
      </c>
      <c r="R6" s="988" t="s">
        <v>51</v>
      </c>
    </row>
    <row r="7" spans="2:18" s="626" customFormat="1" ht="18" customHeight="1">
      <c r="B7" s="989"/>
      <c r="C7" s="990"/>
      <c r="D7" s="990"/>
      <c r="E7" s="990"/>
      <c r="F7" s="990"/>
      <c r="G7" s="990"/>
      <c r="H7" s="990"/>
      <c r="I7" s="1025" t="s">
        <v>56</v>
      </c>
      <c r="J7" s="1020" t="s">
        <v>57</v>
      </c>
      <c r="K7" s="990"/>
      <c r="L7" s="969"/>
      <c r="M7" s="969"/>
      <c r="N7" s="203"/>
      <c r="O7" s="203" t="s">
        <v>58</v>
      </c>
      <c r="P7" s="203" t="s">
        <v>59</v>
      </c>
      <c r="Q7" s="203" t="s">
        <v>60</v>
      </c>
      <c r="R7" s="203" t="s">
        <v>61</v>
      </c>
    </row>
    <row r="8" spans="2:18" s="176" customFormat="1" ht="14.25" customHeight="1">
      <c r="B8" s="352" t="s">
        <v>89</v>
      </c>
      <c r="C8" s="771">
        <v>18053</v>
      </c>
      <c r="D8" s="1026">
        <v>11633</v>
      </c>
      <c r="E8" s="1026">
        <v>6394</v>
      </c>
      <c r="F8" s="772">
        <v>84701</v>
      </c>
      <c r="G8" s="1027">
        <v>53880</v>
      </c>
      <c r="H8" s="1027">
        <v>30769</v>
      </c>
      <c r="I8" s="1027">
        <v>22870</v>
      </c>
      <c r="J8" s="1027">
        <v>64770</v>
      </c>
      <c r="K8" s="772">
        <v>4105</v>
      </c>
      <c r="L8" s="1027">
        <v>3003</v>
      </c>
      <c r="M8" s="1027">
        <v>1096</v>
      </c>
      <c r="N8" s="1027">
        <v>3963</v>
      </c>
      <c r="O8" s="1028">
        <f>I8/C8</f>
        <v>1.2668254583725695</v>
      </c>
      <c r="P8" s="1028">
        <f>J8/F8</f>
        <v>0.7646899092100448</v>
      </c>
      <c r="Q8" s="1029">
        <f>K8/C8*100</f>
        <v>22.73860300227109</v>
      </c>
      <c r="R8" s="1029">
        <f>K8/F8*100</f>
        <v>4.846459900119243</v>
      </c>
    </row>
    <row r="9" spans="2:18" s="176" customFormat="1" ht="14.25" customHeight="1">
      <c r="B9" s="960">
        <v>17</v>
      </c>
      <c r="C9" s="771">
        <v>18669</v>
      </c>
      <c r="D9" s="1026">
        <v>11595</v>
      </c>
      <c r="E9" s="1026">
        <v>6988</v>
      </c>
      <c r="F9" s="772">
        <v>81876</v>
      </c>
      <c r="G9" s="1027">
        <v>50328</v>
      </c>
      <c r="H9" s="1027">
        <v>31330</v>
      </c>
      <c r="I9" s="1027">
        <v>28348</v>
      </c>
      <c r="J9" s="1027">
        <v>78867</v>
      </c>
      <c r="K9" s="772">
        <v>4305</v>
      </c>
      <c r="L9" s="1027">
        <v>3023</v>
      </c>
      <c r="M9" s="1027">
        <v>1256</v>
      </c>
      <c r="N9" s="1027">
        <v>3743</v>
      </c>
      <c r="O9" s="1028">
        <v>1.5184530505115432</v>
      </c>
      <c r="P9" s="1028">
        <v>0.9632493038252968</v>
      </c>
      <c r="Q9" s="1029">
        <v>23.059617547806525</v>
      </c>
      <c r="R9" s="1029">
        <v>5.257951047926132</v>
      </c>
    </row>
    <row r="10" spans="2:18" s="176" customFormat="1" ht="14.25" customHeight="1">
      <c r="B10" s="960">
        <v>18</v>
      </c>
      <c r="C10" s="771">
        <v>18712</v>
      </c>
      <c r="D10" s="1026">
        <v>11454</v>
      </c>
      <c r="E10" s="1026">
        <v>7179</v>
      </c>
      <c r="F10" s="772">
        <v>80051</v>
      </c>
      <c r="G10" s="1027">
        <v>49017</v>
      </c>
      <c r="H10" s="1027">
        <v>30806</v>
      </c>
      <c r="I10" s="1027">
        <v>24573</v>
      </c>
      <c r="J10" s="1027">
        <v>69262</v>
      </c>
      <c r="K10" s="772">
        <v>4496</v>
      </c>
      <c r="L10" s="1027">
        <v>3102</v>
      </c>
      <c r="M10" s="1027">
        <v>1377</v>
      </c>
      <c r="N10" s="1027">
        <v>3756</v>
      </c>
      <c r="O10" s="1028">
        <v>1.31</v>
      </c>
      <c r="P10" s="1028">
        <v>0.87</v>
      </c>
      <c r="Q10" s="1029">
        <v>24</v>
      </c>
      <c r="R10" s="1029">
        <v>5.6</v>
      </c>
    </row>
    <row r="11" spans="2:18" s="176" customFormat="1" ht="14.25" customHeight="1">
      <c r="B11" s="960">
        <v>19</v>
      </c>
      <c r="C11" s="771">
        <v>18513</v>
      </c>
      <c r="D11" s="1026">
        <v>11276</v>
      </c>
      <c r="E11" s="1026">
        <v>7158</v>
      </c>
      <c r="F11" s="772">
        <v>77791</v>
      </c>
      <c r="G11" s="1027">
        <v>46660</v>
      </c>
      <c r="H11" s="1027">
        <v>30876</v>
      </c>
      <c r="I11" s="1027">
        <v>23623</v>
      </c>
      <c r="J11" s="1027">
        <v>68321</v>
      </c>
      <c r="K11" s="772">
        <v>4172</v>
      </c>
      <c r="L11" s="1027">
        <v>2794</v>
      </c>
      <c r="M11" s="1027">
        <v>1359</v>
      </c>
      <c r="N11" s="1027">
        <v>3489</v>
      </c>
      <c r="O11" s="1028">
        <v>1.2760222546318802</v>
      </c>
      <c r="P11" s="1028">
        <v>0.8782635523389595</v>
      </c>
      <c r="Q11" s="1029">
        <v>22.535515583643924</v>
      </c>
      <c r="R11" s="1029">
        <v>5.363088274993251</v>
      </c>
    </row>
    <row r="12" spans="2:18" s="180" customFormat="1" ht="14.25" customHeight="1" thickBot="1">
      <c r="B12" s="954">
        <v>20</v>
      </c>
      <c r="C12" s="773">
        <v>22350</v>
      </c>
      <c r="D12" s="1030">
        <v>14195</v>
      </c>
      <c r="E12" s="1030">
        <v>8002</v>
      </c>
      <c r="F12" s="774">
        <v>89402</v>
      </c>
      <c r="G12" s="1031">
        <v>56313</v>
      </c>
      <c r="H12" s="1031">
        <v>32635</v>
      </c>
      <c r="I12" s="1031">
        <v>19186</v>
      </c>
      <c r="J12" s="1031">
        <v>55767</v>
      </c>
      <c r="K12" s="774">
        <v>3789</v>
      </c>
      <c r="L12" s="1031">
        <v>2588</v>
      </c>
      <c r="M12" s="1031">
        <v>1178</v>
      </c>
      <c r="N12" s="1031">
        <v>3067</v>
      </c>
      <c r="O12" s="1032">
        <v>0.858434004474273</v>
      </c>
      <c r="P12" s="1032">
        <v>0.6237779915438133</v>
      </c>
      <c r="Q12" s="1033">
        <v>16.95302013422819</v>
      </c>
      <c r="R12" s="1033">
        <v>4.238160220129304</v>
      </c>
    </row>
    <row r="13" ht="13.5" customHeight="1">
      <c r="B13" s="575" t="s">
        <v>53</v>
      </c>
    </row>
    <row r="14" ht="13.5" customHeight="1">
      <c r="B14" s="861" t="s">
        <v>0</v>
      </c>
    </row>
    <row r="15" ht="13.5" customHeight="1"/>
    <row r="16" ht="13.5" customHeight="1"/>
    <row r="17" ht="13.5" customHeight="1"/>
    <row r="18" spans="2:15" ht="13.5" customHeight="1">
      <c r="B18" s="575"/>
      <c r="O18" s="155"/>
    </row>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sheetData>
  <mergeCells count="12">
    <mergeCell ref="B5:B7"/>
    <mergeCell ref="I5:I6"/>
    <mergeCell ref="C6:C7"/>
    <mergeCell ref="D6:D7"/>
    <mergeCell ref="E6:E7"/>
    <mergeCell ref="F6:F7"/>
    <mergeCell ref="G6:G7"/>
    <mergeCell ref="H6:H7"/>
    <mergeCell ref="J5:J6"/>
    <mergeCell ref="L6:L7"/>
    <mergeCell ref="M6:M7"/>
    <mergeCell ref="K6:K7"/>
  </mergeCells>
  <printOptions/>
  <pageMargins left="0.5905511811023623" right="0.5905511811023623" top="0.3937007874015748" bottom="0.3937007874015748" header="0.5118110236220472" footer="0.5118110236220472"/>
  <pageSetup horizontalDpi="300" verticalDpi="300" orientation="portrait" paperSize="124" r:id="rId1"/>
</worksheet>
</file>

<file path=xl/worksheets/sheet20.xml><?xml version="1.0" encoding="utf-8"?>
<worksheet xmlns="http://schemas.openxmlformats.org/spreadsheetml/2006/main" xmlns:r="http://schemas.openxmlformats.org/officeDocument/2006/relationships">
  <dimension ref="B1:J14"/>
  <sheetViews>
    <sheetView showGridLines="0" workbookViewId="0" topLeftCell="A1">
      <selection activeCell="A1" sqref="A1"/>
    </sheetView>
  </sheetViews>
  <sheetFormatPr defaultColWidth="9.00390625" defaultRowHeight="13.5"/>
  <cols>
    <col min="1" max="1" width="3.625" style="511" customWidth="1"/>
    <col min="2" max="2" width="12.75390625" style="511" customWidth="1"/>
    <col min="3" max="9" width="11.00390625" style="511" customWidth="1"/>
    <col min="10" max="16384" width="9.00390625" style="511" customWidth="1"/>
  </cols>
  <sheetData>
    <row r="1" spans="2:9" ht="13.5" customHeight="1">
      <c r="B1" s="510" t="s">
        <v>299</v>
      </c>
      <c r="C1" s="380"/>
      <c r="D1" s="380"/>
      <c r="E1" s="380"/>
      <c r="F1" s="380"/>
      <c r="G1" s="380"/>
      <c r="H1" s="380"/>
      <c r="I1" s="155"/>
    </row>
    <row r="2" spans="2:10" ht="13.5">
      <c r="B2" s="395" t="s">
        <v>300</v>
      </c>
      <c r="C2" s="384"/>
      <c r="D2" s="384"/>
      <c r="E2" s="384"/>
      <c r="F2" s="384"/>
      <c r="G2" s="384"/>
      <c r="H2" s="384"/>
      <c r="J2" s="512"/>
    </row>
    <row r="3" spans="2:9" ht="15" customHeight="1" thickBot="1">
      <c r="B3" s="380"/>
      <c r="C3" s="384"/>
      <c r="D3" s="380"/>
      <c r="E3" s="384"/>
      <c r="F3" s="384"/>
      <c r="G3" s="384"/>
      <c r="H3" s="380"/>
      <c r="I3" s="158" t="s">
        <v>254</v>
      </c>
    </row>
    <row r="4" spans="2:9" s="219" customFormat="1" ht="15" customHeight="1">
      <c r="B4" s="188" t="s">
        <v>301</v>
      </c>
      <c r="C4" s="513" t="s">
        <v>302</v>
      </c>
      <c r="D4" s="514"/>
      <c r="E4" s="514"/>
      <c r="F4" s="514"/>
      <c r="G4" s="515" t="s">
        <v>313</v>
      </c>
      <c r="H4" s="191" t="s">
        <v>303</v>
      </c>
      <c r="I4" s="192" t="s">
        <v>304</v>
      </c>
    </row>
    <row r="5" spans="2:9" s="219" customFormat="1" ht="30" customHeight="1">
      <c r="B5" s="71"/>
      <c r="C5" s="516" t="s">
        <v>305</v>
      </c>
      <c r="D5" s="516" t="s">
        <v>306</v>
      </c>
      <c r="E5" s="516" t="s">
        <v>307</v>
      </c>
      <c r="F5" s="516" t="s">
        <v>314</v>
      </c>
      <c r="G5" s="517"/>
      <c r="H5" s="517"/>
      <c r="I5" s="518"/>
    </row>
    <row r="6" spans="2:9" ht="13.5" customHeight="1">
      <c r="B6" s="519" t="s">
        <v>308</v>
      </c>
      <c r="C6" s="520">
        <v>32</v>
      </c>
      <c r="D6" s="520">
        <v>9</v>
      </c>
      <c r="E6" s="520">
        <v>1</v>
      </c>
      <c r="F6" s="520">
        <v>1</v>
      </c>
      <c r="G6" s="520">
        <v>35</v>
      </c>
      <c r="H6" s="520">
        <v>3</v>
      </c>
      <c r="I6" s="520">
        <v>53</v>
      </c>
    </row>
    <row r="7" spans="2:9" s="227" customFormat="1" ht="13.5" customHeight="1">
      <c r="B7" s="519" t="s">
        <v>309</v>
      </c>
      <c r="C7" s="520">
        <v>35</v>
      </c>
      <c r="D7" s="520">
        <v>10</v>
      </c>
      <c r="E7" s="520">
        <v>1</v>
      </c>
      <c r="F7" s="520">
        <v>1</v>
      </c>
      <c r="G7" s="520">
        <v>37</v>
      </c>
      <c r="H7" s="520">
        <v>3</v>
      </c>
      <c r="I7" s="520">
        <v>54</v>
      </c>
    </row>
    <row r="8" spans="2:9" s="227" customFormat="1" ht="13.5" customHeight="1">
      <c r="B8" s="519" t="s">
        <v>315</v>
      </c>
      <c r="C8" s="521">
        <v>41</v>
      </c>
      <c r="D8" s="522">
        <v>12</v>
      </c>
      <c r="E8" s="522">
        <v>1</v>
      </c>
      <c r="F8" s="522">
        <v>1</v>
      </c>
      <c r="G8" s="522">
        <v>42</v>
      </c>
      <c r="H8" s="522">
        <v>3</v>
      </c>
      <c r="I8" s="522">
        <v>58</v>
      </c>
    </row>
    <row r="9" spans="2:9" s="227" customFormat="1" ht="13.5" customHeight="1">
      <c r="B9" s="519" t="s">
        <v>316</v>
      </c>
      <c r="C9" s="521">
        <v>43</v>
      </c>
      <c r="D9" s="522">
        <v>16</v>
      </c>
      <c r="E9" s="522">
        <v>0</v>
      </c>
      <c r="F9" s="522">
        <v>1</v>
      </c>
      <c r="G9" s="522">
        <v>46</v>
      </c>
      <c r="H9" s="522">
        <v>2</v>
      </c>
      <c r="I9" s="522">
        <v>60</v>
      </c>
    </row>
    <row r="10" spans="2:9" s="180" customFormat="1" ht="15" customHeight="1" thickBot="1">
      <c r="B10" s="523" t="s">
        <v>310</v>
      </c>
      <c r="C10" s="524">
        <v>43</v>
      </c>
      <c r="D10" s="524">
        <v>17</v>
      </c>
      <c r="E10" s="524">
        <v>0</v>
      </c>
      <c r="F10" s="524">
        <v>1</v>
      </c>
      <c r="G10" s="524">
        <v>46</v>
      </c>
      <c r="H10" s="524">
        <v>2</v>
      </c>
      <c r="I10" s="524">
        <v>60</v>
      </c>
    </row>
    <row r="11" spans="2:9" s="527" customFormat="1" ht="1.5" customHeight="1">
      <c r="B11" s="525"/>
      <c r="C11" s="526"/>
      <c r="D11" s="526"/>
      <c r="E11" s="526"/>
      <c r="F11" s="526"/>
      <c r="G11" s="526"/>
      <c r="H11" s="526"/>
      <c r="I11" s="526"/>
    </row>
    <row r="12" s="234" customFormat="1" ht="13.5">
      <c r="B12" s="528" t="s">
        <v>311</v>
      </c>
    </row>
    <row r="13" ht="1.5" customHeight="1">
      <c r="B13" s="529"/>
    </row>
    <row r="14" spans="2:4" ht="13.5">
      <c r="B14" s="185" t="s">
        <v>312</v>
      </c>
      <c r="C14" s="530"/>
      <c r="D14" s="530"/>
    </row>
  </sheetData>
  <mergeCells count="4">
    <mergeCell ref="B4:B5"/>
    <mergeCell ref="G4:G5"/>
    <mergeCell ref="H4:H5"/>
    <mergeCell ref="I4:I5"/>
  </mergeCells>
  <printOptions/>
  <pageMargins left="0.5905511811023623" right="0.5905511811023623" top="0.7874015748031497" bottom="0.3937007874015748" header="0.5118110236220472" footer="0.5118110236220472"/>
  <pageSetup horizontalDpi="300" verticalDpi="300" orientation="portrait" paperSize="9" r:id="rId1"/>
  <ignoredErrors>
    <ignoredError sqref="B7:B10" numberStoredAsText="1"/>
  </ignoredErrors>
</worksheet>
</file>

<file path=xl/worksheets/sheet21.xml><?xml version="1.0" encoding="utf-8"?>
<worksheet xmlns="http://schemas.openxmlformats.org/spreadsheetml/2006/main" xmlns:r="http://schemas.openxmlformats.org/officeDocument/2006/relationships">
  <dimension ref="B3:M24"/>
  <sheetViews>
    <sheetView showGridLines="0" workbookViewId="0" topLeftCell="A1">
      <selection activeCell="A1" sqref="A1"/>
    </sheetView>
  </sheetViews>
  <sheetFormatPr defaultColWidth="9.00390625" defaultRowHeight="13.5"/>
  <cols>
    <col min="1" max="1" width="3.625" style="234" customWidth="1"/>
    <col min="2" max="2" width="20.125" style="234" bestFit="1" customWidth="1"/>
    <col min="3" max="3" width="0.5" style="290" customWidth="1"/>
    <col min="4" max="12" width="10.25390625" style="234" customWidth="1"/>
    <col min="13" max="13" width="20.125" style="234" customWidth="1"/>
    <col min="14" max="14" width="0.5" style="234" customWidth="1"/>
    <col min="15" max="17" width="31.375" style="234" customWidth="1"/>
    <col min="18" max="16384" width="9.00390625" style="234" customWidth="1"/>
  </cols>
  <sheetData>
    <row r="3" ht="13.5" customHeight="1">
      <c r="B3" s="239" t="s">
        <v>261</v>
      </c>
    </row>
    <row r="4" spans="2:3" ht="13.5">
      <c r="B4" s="489" t="s">
        <v>286</v>
      </c>
      <c r="C4" s="291"/>
    </row>
    <row r="5" spans="2:3" ht="14.25" thickBot="1">
      <c r="B5" s="290"/>
      <c r="C5" s="291"/>
    </row>
    <row r="6" spans="2:12" s="219" customFormat="1" ht="15" customHeight="1">
      <c r="B6" s="490" t="s">
        <v>298</v>
      </c>
      <c r="C6" s="491"/>
      <c r="D6" s="466" t="s">
        <v>288</v>
      </c>
      <c r="E6" s="466"/>
      <c r="F6" s="467"/>
      <c r="G6" s="492" t="s">
        <v>289</v>
      </c>
      <c r="H6" s="466"/>
      <c r="I6" s="467"/>
      <c r="J6" s="468" t="s">
        <v>280</v>
      </c>
      <c r="K6" s="468"/>
      <c r="L6" s="468"/>
    </row>
    <row r="7" spans="2:12" s="219" customFormat="1" ht="15" customHeight="1">
      <c r="B7" s="493" t="s">
        <v>281</v>
      </c>
      <c r="C7" s="494"/>
      <c r="D7" s="469" t="s">
        <v>282</v>
      </c>
      <c r="E7" s="470" t="s">
        <v>262</v>
      </c>
      <c r="F7" s="470" t="s">
        <v>263</v>
      </c>
      <c r="G7" s="470" t="s">
        <v>282</v>
      </c>
      <c r="H7" s="470" t="s">
        <v>262</v>
      </c>
      <c r="I7" s="470" t="s">
        <v>263</v>
      </c>
      <c r="J7" s="470" t="s">
        <v>282</v>
      </c>
      <c r="K7" s="470" t="s">
        <v>262</v>
      </c>
      <c r="L7" s="471" t="s">
        <v>263</v>
      </c>
    </row>
    <row r="8" spans="2:12" ht="13.5" customHeight="1">
      <c r="B8" s="274" t="s">
        <v>89</v>
      </c>
      <c r="C8" s="449"/>
      <c r="D8" s="450">
        <v>950</v>
      </c>
      <c r="E8" s="495">
        <v>511</v>
      </c>
      <c r="F8" s="496">
        <v>439</v>
      </c>
      <c r="G8" s="450">
        <v>17545</v>
      </c>
      <c r="H8" s="495">
        <v>8910</v>
      </c>
      <c r="I8" s="496">
        <v>8635</v>
      </c>
      <c r="J8" s="450">
        <v>6013</v>
      </c>
      <c r="K8" s="495">
        <v>2389</v>
      </c>
      <c r="L8" s="495">
        <v>3624</v>
      </c>
    </row>
    <row r="9" spans="2:12" ht="13.5" customHeight="1">
      <c r="B9" s="274">
        <v>17</v>
      </c>
      <c r="C9" s="449"/>
      <c r="D9" s="450">
        <v>981</v>
      </c>
      <c r="E9" s="495">
        <v>504</v>
      </c>
      <c r="F9" s="496">
        <v>477</v>
      </c>
      <c r="G9" s="450">
        <v>19771</v>
      </c>
      <c r="H9" s="495">
        <v>10195</v>
      </c>
      <c r="I9" s="496">
        <v>9576</v>
      </c>
      <c r="J9" s="450">
        <v>4398</v>
      </c>
      <c r="K9" s="495">
        <v>1796</v>
      </c>
      <c r="L9" s="495">
        <v>2602</v>
      </c>
    </row>
    <row r="10" spans="2:12" ht="13.5" customHeight="1">
      <c r="B10" s="274">
        <v>18</v>
      </c>
      <c r="C10" s="449"/>
      <c r="D10" s="450">
        <v>1252</v>
      </c>
      <c r="E10" s="495">
        <v>680</v>
      </c>
      <c r="F10" s="496">
        <v>572</v>
      </c>
      <c r="G10" s="450">
        <v>24597</v>
      </c>
      <c r="H10" s="495">
        <v>13038</v>
      </c>
      <c r="I10" s="496">
        <v>11559</v>
      </c>
      <c r="J10" s="450">
        <v>5970</v>
      </c>
      <c r="K10" s="495">
        <v>2621</v>
      </c>
      <c r="L10" s="495">
        <v>3349</v>
      </c>
    </row>
    <row r="11" spans="2:12" ht="13.5" customHeight="1">
      <c r="B11" s="274">
        <v>19</v>
      </c>
      <c r="C11" s="497"/>
      <c r="D11" s="450">
        <v>1289</v>
      </c>
      <c r="E11" s="450">
        <v>713</v>
      </c>
      <c r="F11" s="496">
        <v>576</v>
      </c>
      <c r="G11" s="450">
        <v>27793</v>
      </c>
      <c r="H11" s="450">
        <v>15337</v>
      </c>
      <c r="I11" s="496">
        <v>12456</v>
      </c>
      <c r="J11" s="450">
        <v>6947</v>
      </c>
      <c r="K11" s="450">
        <v>3394</v>
      </c>
      <c r="L11" s="450">
        <v>3553</v>
      </c>
    </row>
    <row r="12" spans="2:12" s="239" customFormat="1" ht="13.5" customHeight="1">
      <c r="B12" s="454">
        <v>20</v>
      </c>
      <c r="C12" s="455"/>
      <c r="D12" s="498">
        <f>SUM(E12:F12)</f>
        <v>10140</v>
      </c>
      <c r="E12" s="499">
        <f>SUM(E13:E19)</f>
        <v>4802</v>
      </c>
      <c r="F12" s="500">
        <f>SUM(F13:F19)</f>
        <v>5338</v>
      </c>
      <c r="G12" s="498">
        <f>SUM(H12:I12)</f>
        <v>29159</v>
      </c>
      <c r="H12" s="498">
        <f>SUM(H13:H19)</f>
        <v>16917</v>
      </c>
      <c r="I12" s="501">
        <f>SUM(I13:I19)</f>
        <v>12242</v>
      </c>
      <c r="J12" s="498">
        <f>SUM(K12:L12)</f>
        <v>7064</v>
      </c>
      <c r="K12" s="498">
        <f>SUM(K13:K19)</f>
        <v>3553</v>
      </c>
      <c r="L12" s="498">
        <f>SUM(L13:L19)</f>
        <v>3511</v>
      </c>
    </row>
    <row r="13" spans="2:12" ht="13.5" customHeight="1">
      <c r="B13" s="502" t="s">
        <v>290</v>
      </c>
      <c r="C13" s="503"/>
      <c r="D13" s="450">
        <f>E13+F13</f>
        <v>6</v>
      </c>
      <c r="E13" s="495">
        <v>2</v>
      </c>
      <c r="F13" s="496">
        <v>4</v>
      </c>
      <c r="G13" s="450">
        <f>H13+I13</f>
        <v>43</v>
      </c>
      <c r="H13" s="495">
        <v>22</v>
      </c>
      <c r="I13" s="496">
        <v>21</v>
      </c>
      <c r="J13" s="450">
        <f>K13+L13</f>
        <v>25</v>
      </c>
      <c r="K13" s="495">
        <v>22</v>
      </c>
      <c r="L13" s="495">
        <v>3</v>
      </c>
    </row>
    <row r="14" spans="2:13" ht="13.5" customHeight="1">
      <c r="B14" s="502" t="s">
        <v>291</v>
      </c>
      <c r="C14" s="503"/>
      <c r="D14" s="450">
        <f aca="true" t="shared" si="0" ref="D14:D19">E14+F14</f>
        <v>28</v>
      </c>
      <c r="E14" s="495">
        <v>19</v>
      </c>
      <c r="F14" s="496">
        <v>9</v>
      </c>
      <c r="G14" s="450">
        <f aca="true" t="shared" si="1" ref="G14:G19">H14+I14</f>
        <v>37</v>
      </c>
      <c r="H14" s="495">
        <v>25</v>
      </c>
      <c r="I14" s="496">
        <v>12</v>
      </c>
      <c r="J14" s="450">
        <f aca="true" t="shared" si="2" ref="J14:J19">K14+L14</f>
        <v>58</v>
      </c>
      <c r="K14" s="495">
        <v>30</v>
      </c>
      <c r="L14" s="495">
        <v>28</v>
      </c>
      <c r="M14" s="495"/>
    </row>
    <row r="15" spans="2:12" ht="13.5" customHeight="1">
      <c r="B15" s="502" t="s">
        <v>292</v>
      </c>
      <c r="C15" s="503"/>
      <c r="D15" s="450">
        <f t="shared" si="0"/>
        <v>9369</v>
      </c>
      <c r="E15" s="495">
        <v>4238</v>
      </c>
      <c r="F15" s="496">
        <v>5131</v>
      </c>
      <c r="G15" s="450">
        <f t="shared" si="1"/>
        <v>12668</v>
      </c>
      <c r="H15" s="495">
        <v>7255</v>
      </c>
      <c r="I15" s="496">
        <v>5413</v>
      </c>
      <c r="J15" s="450">
        <f t="shared" si="2"/>
        <v>4285</v>
      </c>
      <c r="K15" s="495">
        <v>1948</v>
      </c>
      <c r="L15" s="495">
        <v>2337</v>
      </c>
    </row>
    <row r="16" spans="2:12" ht="13.5" customHeight="1">
      <c r="B16" s="502" t="s">
        <v>293</v>
      </c>
      <c r="C16" s="503"/>
      <c r="D16" s="450">
        <f t="shared" si="0"/>
        <v>503</v>
      </c>
      <c r="E16" s="495">
        <v>438</v>
      </c>
      <c r="F16" s="496">
        <v>65</v>
      </c>
      <c r="G16" s="450">
        <f t="shared" si="1"/>
        <v>4573</v>
      </c>
      <c r="H16" s="495">
        <v>3698</v>
      </c>
      <c r="I16" s="496">
        <v>875</v>
      </c>
      <c r="J16" s="450">
        <f t="shared" si="2"/>
        <v>415</v>
      </c>
      <c r="K16" s="495">
        <v>354</v>
      </c>
      <c r="L16" s="495">
        <v>61</v>
      </c>
    </row>
    <row r="17" spans="2:12" ht="13.5" customHeight="1">
      <c r="B17" s="502" t="s">
        <v>294</v>
      </c>
      <c r="C17" s="503"/>
      <c r="D17" s="450">
        <f t="shared" si="0"/>
        <v>227</v>
      </c>
      <c r="E17" s="495">
        <v>99</v>
      </c>
      <c r="F17" s="496">
        <v>128</v>
      </c>
      <c r="G17" s="450">
        <f t="shared" si="1"/>
        <v>604</v>
      </c>
      <c r="H17" s="495">
        <v>439</v>
      </c>
      <c r="I17" s="496">
        <v>165</v>
      </c>
      <c r="J17" s="450">
        <f t="shared" si="2"/>
        <v>98</v>
      </c>
      <c r="K17" s="495">
        <v>32</v>
      </c>
      <c r="L17" s="495">
        <v>66</v>
      </c>
    </row>
    <row r="18" spans="2:12" ht="13.5" customHeight="1">
      <c r="B18" s="502" t="s">
        <v>295</v>
      </c>
      <c r="C18" s="503"/>
      <c r="D18" s="450">
        <f t="shared" si="0"/>
        <v>0</v>
      </c>
      <c r="E18" s="495"/>
      <c r="F18" s="496"/>
      <c r="G18" s="450">
        <f t="shared" si="1"/>
        <v>8540</v>
      </c>
      <c r="H18" s="495">
        <v>4524</v>
      </c>
      <c r="I18" s="496">
        <v>4016</v>
      </c>
      <c r="J18" s="450">
        <f t="shared" si="2"/>
        <v>1254</v>
      </c>
      <c r="K18" s="495">
        <v>733</v>
      </c>
      <c r="L18" s="495">
        <v>521</v>
      </c>
    </row>
    <row r="19" spans="2:12" ht="13.5" customHeight="1" thickBot="1">
      <c r="B19" s="461" t="s">
        <v>272</v>
      </c>
      <c r="C19" s="462"/>
      <c r="D19" s="504">
        <f t="shared" si="0"/>
        <v>7</v>
      </c>
      <c r="E19" s="464">
        <v>6</v>
      </c>
      <c r="F19" s="505">
        <v>1</v>
      </c>
      <c r="G19" s="464">
        <f t="shared" si="1"/>
        <v>2694</v>
      </c>
      <c r="H19" s="464">
        <v>954</v>
      </c>
      <c r="I19" s="505">
        <v>1740</v>
      </c>
      <c r="J19" s="504">
        <f t="shared" si="2"/>
        <v>929</v>
      </c>
      <c r="K19" s="464">
        <v>434</v>
      </c>
      <c r="L19" s="464">
        <v>495</v>
      </c>
    </row>
    <row r="20" spans="4:10" ht="0.75" customHeight="1">
      <c r="D20" s="495"/>
      <c r="E20" s="495"/>
      <c r="F20" s="495"/>
      <c r="G20" s="495"/>
      <c r="H20" s="495"/>
      <c r="J20" s="506"/>
    </row>
    <row r="21" spans="2:12" ht="13.5" customHeight="1">
      <c r="B21" s="507" t="s">
        <v>296</v>
      </c>
      <c r="C21" s="489"/>
      <c r="D21" s="508"/>
      <c r="E21" s="489"/>
      <c r="F21" s="290"/>
      <c r="I21" s="450"/>
      <c r="J21" s="495"/>
      <c r="K21" s="450"/>
      <c r="L21" s="450"/>
    </row>
    <row r="22" ht="13.5" customHeight="1">
      <c r="B22" s="507" t="s">
        <v>297</v>
      </c>
    </row>
    <row r="23" ht="13.5" customHeight="1">
      <c r="B23" s="32" t="s">
        <v>284</v>
      </c>
    </row>
    <row r="24" spans="4:12" ht="13.5" customHeight="1">
      <c r="D24" s="509"/>
      <c r="E24" s="509"/>
      <c r="F24" s="509"/>
      <c r="G24" s="509"/>
      <c r="H24" s="509"/>
      <c r="I24" s="509"/>
      <c r="J24" s="509"/>
      <c r="K24" s="509"/>
      <c r="L24" s="509"/>
    </row>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sheetData>
  <printOptions/>
  <pageMargins left="0.5905511811023623" right="0.5905511811023623" top="0.7874015748031497" bottom="0.3937007874015748" header="0.5118110236220472" footer="0.5118110236220472"/>
  <pageSetup cellComments="asDisplayed" horizontalDpi="600" verticalDpi="600" orientation="portrait" paperSize="9" scale="81" r:id="rId1"/>
  <colBreaks count="1" manualBreakCount="1">
    <brk id="12" min="2" max="21" man="1"/>
  </colBreaks>
  <ignoredErrors>
    <ignoredError sqref="G12 J12" formula="1"/>
  </ignoredErrors>
</worksheet>
</file>

<file path=xl/worksheets/sheet22.xml><?xml version="1.0" encoding="utf-8"?>
<worksheet xmlns="http://schemas.openxmlformats.org/spreadsheetml/2006/main" xmlns:r="http://schemas.openxmlformats.org/officeDocument/2006/relationships">
  <dimension ref="B2:M15"/>
  <sheetViews>
    <sheetView showGridLines="0" workbookViewId="0" topLeftCell="A1">
      <selection activeCell="A1" sqref="A1"/>
    </sheetView>
  </sheetViews>
  <sheetFormatPr defaultColWidth="9.00390625" defaultRowHeight="13.5"/>
  <cols>
    <col min="1" max="1" width="3.625" style="214" customWidth="1"/>
    <col min="2" max="2" width="20.125" style="214" bestFit="1" customWidth="1"/>
    <col min="3" max="3" width="0.5" style="264" customWidth="1"/>
    <col min="4" max="12" width="10.25390625" style="214" customWidth="1"/>
    <col min="13" max="13" width="20.125" style="214" customWidth="1"/>
    <col min="14" max="14" width="0.5" style="214" customWidth="1"/>
    <col min="15" max="17" width="31.375" style="214" customWidth="1"/>
    <col min="18" max="16384" width="9.00390625" style="214" customWidth="1"/>
  </cols>
  <sheetData>
    <row r="2" ht="13.5">
      <c r="B2" s="438" t="s">
        <v>261</v>
      </c>
    </row>
    <row r="3" spans="2:3" ht="13.5" customHeight="1">
      <c r="B3" s="439" t="s">
        <v>277</v>
      </c>
      <c r="C3" s="440"/>
    </row>
    <row r="4" spans="2:3" ht="14.25" thickBot="1">
      <c r="B4" s="439"/>
      <c r="C4" s="440"/>
    </row>
    <row r="5" spans="2:13" ht="15" customHeight="1">
      <c r="B5" s="441" t="s">
        <v>285</v>
      </c>
      <c r="C5" s="442"/>
      <c r="D5" s="466" t="s">
        <v>278</v>
      </c>
      <c r="E5" s="466"/>
      <c r="F5" s="467"/>
      <c r="G5" s="466" t="s">
        <v>279</v>
      </c>
      <c r="H5" s="466"/>
      <c r="I5" s="467"/>
      <c r="J5" s="468" t="s">
        <v>280</v>
      </c>
      <c r="K5" s="468"/>
      <c r="L5" s="468"/>
      <c r="M5" s="264"/>
    </row>
    <row r="6" spans="2:13" ht="15" customHeight="1">
      <c r="B6" s="446" t="s">
        <v>281</v>
      </c>
      <c r="C6" s="447"/>
      <c r="D6" s="469" t="s">
        <v>282</v>
      </c>
      <c r="E6" s="470" t="s">
        <v>262</v>
      </c>
      <c r="F6" s="470" t="s">
        <v>263</v>
      </c>
      <c r="G6" s="469" t="s">
        <v>282</v>
      </c>
      <c r="H6" s="470" t="s">
        <v>262</v>
      </c>
      <c r="I6" s="471" t="s">
        <v>263</v>
      </c>
      <c r="J6" s="470" t="s">
        <v>282</v>
      </c>
      <c r="K6" s="470" t="s">
        <v>262</v>
      </c>
      <c r="L6" s="471" t="s">
        <v>263</v>
      </c>
      <c r="M6" s="264"/>
    </row>
    <row r="7" spans="2:13" ht="13.5" customHeight="1">
      <c r="B7" s="472" t="s">
        <v>89</v>
      </c>
      <c r="C7" s="473"/>
      <c r="D7" s="474">
        <v>63</v>
      </c>
      <c r="E7" s="474">
        <v>31</v>
      </c>
      <c r="F7" s="475">
        <v>32</v>
      </c>
      <c r="G7" s="476">
        <v>31</v>
      </c>
      <c r="H7" s="474">
        <v>20</v>
      </c>
      <c r="I7" s="475">
        <v>11</v>
      </c>
      <c r="J7" s="476">
        <v>80</v>
      </c>
      <c r="K7" s="474">
        <v>43</v>
      </c>
      <c r="L7" s="476">
        <v>37</v>
      </c>
      <c r="M7" s="264"/>
    </row>
    <row r="8" spans="2:13" ht="13.5" customHeight="1">
      <c r="B8" s="472">
        <v>17</v>
      </c>
      <c r="C8" s="473"/>
      <c r="D8" s="474">
        <v>43</v>
      </c>
      <c r="E8" s="474">
        <v>25</v>
      </c>
      <c r="F8" s="475">
        <v>18</v>
      </c>
      <c r="G8" s="476">
        <v>82</v>
      </c>
      <c r="H8" s="474">
        <v>68</v>
      </c>
      <c r="I8" s="475">
        <v>14</v>
      </c>
      <c r="J8" s="476">
        <v>60</v>
      </c>
      <c r="K8" s="474">
        <v>42</v>
      </c>
      <c r="L8" s="476">
        <v>18</v>
      </c>
      <c r="M8" s="264"/>
    </row>
    <row r="9" spans="2:13" s="481" customFormat="1" ht="13.5" customHeight="1">
      <c r="B9" s="472">
        <v>18</v>
      </c>
      <c r="C9" s="473"/>
      <c r="D9" s="477">
        <v>46</v>
      </c>
      <c r="E9" s="477">
        <v>31</v>
      </c>
      <c r="F9" s="478">
        <v>15</v>
      </c>
      <c r="G9" s="477">
        <v>72</v>
      </c>
      <c r="H9" s="477">
        <v>56</v>
      </c>
      <c r="I9" s="478">
        <v>16</v>
      </c>
      <c r="J9" s="477">
        <v>139</v>
      </c>
      <c r="K9" s="479">
        <v>71</v>
      </c>
      <c r="L9" s="480">
        <v>68</v>
      </c>
      <c r="M9" s="440"/>
    </row>
    <row r="10" spans="2:13" s="487" customFormat="1" ht="13.5" customHeight="1" thickBot="1">
      <c r="B10" s="482">
        <v>19</v>
      </c>
      <c r="C10" s="483"/>
      <c r="D10" s="484">
        <v>34</v>
      </c>
      <c r="E10" s="484">
        <v>22</v>
      </c>
      <c r="F10" s="485">
        <v>12</v>
      </c>
      <c r="G10" s="484">
        <v>54</v>
      </c>
      <c r="H10" s="484">
        <v>44</v>
      </c>
      <c r="I10" s="485">
        <v>10</v>
      </c>
      <c r="J10" s="484">
        <v>103</v>
      </c>
      <c r="K10" s="484">
        <v>54</v>
      </c>
      <c r="L10" s="484">
        <v>49</v>
      </c>
      <c r="M10" s="486"/>
    </row>
    <row r="11" spans="4:7" ht="0.75" customHeight="1">
      <c r="D11" s="460"/>
      <c r="E11" s="460"/>
      <c r="F11" s="460"/>
      <c r="G11" s="460"/>
    </row>
    <row r="12" ht="13.5" customHeight="1">
      <c r="B12" s="488" t="s">
        <v>283</v>
      </c>
    </row>
    <row r="13" ht="13.5" customHeight="1">
      <c r="B13" s="32" t="s">
        <v>284</v>
      </c>
    </row>
    <row r="14" ht="13.5" customHeight="1"/>
    <row r="15" ht="13.5" customHeight="1">
      <c r="C15" s="214"/>
    </row>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sheetData>
  <printOptions/>
  <pageMargins left="0.5905511811023623" right="0.5905511811023623" top="0.7874015748031497" bottom="0.3937007874015748" header="0.5118110236220472" footer="0.5118110236220472"/>
  <pageSetup cellComments="asDisplayed" horizontalDpi="600" verticalDpi="600" orientation="portrait" paperSize="9" scale="81" r:id="rId1"/>
</worksheet>
</file>

<file path=xl/worksheets/sheet23.xml><?xml version="1.0" encoding="utf-8"?>
<worksheet xmlns="http://schemas.openxmlformats.org/spreadsheetml/2006/main" xmlns:r="http://schemas.openxmlformats.org/officeDocument/2006/relationships">
  <dimension ref="B2:J22"/>
  <sheetViews>
    <sheetView showGridLines="0" workbookViewId="0" topLeftCell="A1">
      <selection activeCell="A1" sqref="A1"/>
    </sheetView>
  </sheetViews>
  <sheetFormatPr defaultColWidth="9.00390625" defaultRowHeight="13.5"/>
  <cols>
    <col min="1" max="1" width="3.625" style="214" customWidth="1"/>
    <col min="2" max="2" width="20.125" style="214" bestFit="1" customWidth="1"/>
    <col min="3" max="3" width="0.5" style="264" customWidth="1"/>
    <col min="4" max="12" width="10.25390625" style="214" customWidth="1"/>
    <col min="13" max="13" width="20.125" style="214" customWidth="1"/>
    <col min="14" max="14" width="0.5" style="214" customWidth="1"/>
    <col min="15" max="17" width="31.375" style="214" customWidth="1"/>
    <col min="18" max="16384" width="9.00390625" style="214" customWidth="1"/>
  </cols>
  <sheetData>
    <row r="2" ht="13.5">
      <c r="B2" s="438" t="s">
        <v>261</v>
      </c>
    </row>
    <row r="3" spans="2:3" ht="13.5" customHeight="1">
      <c r="B3" s="439" t="s">
        <v>274</v>
      </c>
      <c r="C3" s="440"/>
    </row>
    <row r="4" spans="2:3" ht="14.25" thickBot="1">
      <c r="B4" s="264"/>
      <c r="C4" s="440"/>
    </row>
    <row r="5" spans="2:6" ht="15" customHeight="1">
      <c r="B5" s="441" t="s">
        <v>275</v>
      </c>
      <c r="C5" s="442"/>
      <c r="D5" s="443" t="s">
        <v>108</v>
      </c>
      <c r="E5" s="444" t="s">
        <v>262</v>
      </c>
      <c r="F5" s="445" t="s">
        <v>263</v>
      </c>
    </row>
    <row r="6" spans="2:6" ht="15" customHeight="1">
      <c r="B6" s="446" t="s">
        <v>264</v>
      </c>
      <c r="C6" s="447"/>
      <c r="D6" s="71"/>
      <c r="E6" s="120"/>
      <c r="F6" s="448"/>
    </row>
    <row r="7" spans="2:6" s="234" customFormat="1" ht="13.5" customHeight="1">
      <c r="B7" s="274" t="s">
        <v>89</v>
      </c>
      <c r="C7" s="449"/>
      <c r="D7" s="450">
        <v>2459</v>
      </c>
      <c r="E7" s="450">
        <v>1598</v>
      </c>
      <c r="F7" s="450">
        <v>861</v>
      </c>
    </row>
    <row r="8" spans="2:6" s="234" customFormat="1" ht="13.5" customHeight="1">
      <c r="B8" s="274">
        <v>17</v>
      </c>
      <c r="C8" s="449"/>
      <c r="D8" s="450">
        <v>2802</v>
      </c>
      <c r="E8" s="450">
        <v>1733</v>
      </c>
      <c r="F8" s="450">
        <v>1069</v>
      </c>
    </row>
    <row r="9" spans="2:6" s="288" customFormat="1" ht="13.5" customHeight="1">
      <c r="B9" s="274">
        <v>18</v>
      </c>
      <c r="C9" s="449"/>
      <c r="D9" s="451">
        <v>3272</v>
      </c>
      <c r="E9" s="452">
        <v>2166</v>
      </c>
      <c r="F9" s="452">
        <v>1106</v>
      </c>
    </row>
    <row r="10" spans="2:6" s="234" customFormat="1" ht="13.5" customHeight="1">
      <c r="B10" s="274">
        <v>19</v>
      </c>
      <c r="C10" s="453"/>
      <c r="D10" s="451">
        <v>4057</v>
      </c>
      <c r="E10" s="451">
        <v>2566</v>
      </c>
      <c r="F10" s="451">
        <v>1491</v>
      </c>
    </row>
    <row r="11" spans="2:6" s="239" customFormat="1" ht="13.5" customHeight="1">
      <c r="B11" s="454">
        <v>20</v>
      </c>
      <c r="C11" s="455"/>
      <c r="D11" s="456">
        <f>SUM(E11:F11)</f>
        <v>3877</v>
      </c>
      <c r="E11" s="456">
        <f>SUM(E12:E19)</f>
        <v>2290</v>
      </c>
      <c r="F11" s="456">
        <f>SUM(F12:F19)</f>
        <v>1587</v>
      </c>
    </row>
    <row r="12" spans="2:6" ht="13.5" customHeight="1">
      <c r="B12" s="457" t="s">
        <v>265</v>
      </c>
      <c r="C12" s="458"/>
      <c r="D12" s="459">
        <f>SUM(E12:F12)</f>
        <v>0</v>
      </c>
      <c r="E12" s="459">
        <v>0</v>
      </c>
      <c r="F12" s="459">
        <v>0</v>
      </c>
    </row>
    <row r="13" spans="2:10" ht="13.5" customHeight="1">
      <c r="B13" s="457" t="s">
        <v>266</v>
      </c>
      <c r="C13" s="458"/>
      <c r="D13" s="459">
        <f aca="true" t="shared" si="0" ref="D13:D19">SUM(E13:F13)</f>
        <v>977</v>
      </c>
      <c r="E13" s="460">
        <v>487</v>
      </c>
      <c r="F13" s="460">
        <v>490</v>
      </c>
      <c r="J13" s="214" t="s">
        <v>276</v>
      </c>
    </row>
    <row r="14" spans="2:6" ht="13.5" customHeight="1">
      <c r="B14" s="457" t="s">
        <v>267</v>
      </c>
      <c r="C14" s="458"/>
      <c r="D14" s="459">
        <f t="shared" si="0"/>
        <v>300</v>
      </c>
      <c r="E14" s="460">
        <v>233</v>
      </c>
      <c r="F14" s="460">
        <v>67</v>
      </c>
    </row>
    <row r="15" spans="2:6" ht="13.5" customHeight="1">
      <c r="B15" s="457" t="s">
        <v>268</v>
      </c>
      <c r="C15" s="458"/>
      <c r="D15" s="459">
        <f t="shared" si="0"/>
        <v>0</v>
      </c>
      <c r="E15" s="459"/>
      <c r="F15" s="459"/>
    </row>
    <row r="16" spans="2:6" ht="13.5" customHeight="1">
      <c r="B16" s="457" t="s">
        <v>269</v>
      </c>
      <c r="C16" s="458"/>
      <c r="D16" s="459">
        <f t="shared" si="0"/>
        <v>0</v>
      </c>
      <c r="E16" s="460"/>
      <c r="F16" s="460"/>
    </row>
    <row r="17" spans="2:6" ht="13.5" customHeight="1">
      <c r="B17" s="457" t="s">
        <v>270</v>
      </c>
      <c r="C17" s="458"/>
      <c r="D17" s="459">
        <f t="shared" si="0"/>
        <v>0</v>
      </c>
      <c r="E17" s="459"/>
      <c r="F17" s="459"/>
    </row>
    <row r="18" spans="2:6" s="227" customFormat="1" ht="13.5" customHeight="1">
      <c r="B18" s="457" t="s">
        <v>271</v>
      </c>
      <c r="C18" s="458"/>
      <c r="D18" s="459">
        <f t="shared" si="0"/>
        <v>2173</v>
      </c>
      <c r="E18" s="460">
        <v>1324</v>
      </c>
      <c r="F18" s="460">
        <v>849</v>
      </c>
    </row>
    <row r="19" spans="2:6" s="234" customFormat="1" ht="13.5" customHeight="1" thickBot="1">
      <c r="B19" s="461" t="s">
        <v>272</v>
      </c>
      <c r="C19" s="462"/>
      <c r="D19" s="463">
        <f t="shared" si="0"/>
        <v>427</v>
      </c>
      <c r="E19" s="464">
        <v>246</v>
      </c>
      <c r="F19" s="464">
        <v>181</v>
      </c>
    </row>
    <row r="21" spans="2:6" ht="13.5" customHeight="1">
      <c r="B21" s="32" t="s">
        <v>273</v>
      </c>
      <c r="C21" s="439"/>
      <c r="D21" s="310"/>
      <c r="E21" s="465"/>
      <c r="F21" s="460"/>
    </row>
    <row r="22" ht="13.5" customHeight="1">
      <c r="D22" s="460"/>
    </row>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sheetData>
  <mergeCells count="3">
    <mergeCell ref="D5:D6"/>
    <mergeCell ref="E5:E6"/>
    <mergeCell ref="F5:F6"/>
  </mergeCells>
  <printOptions/>
  <pageMargins left="0.5905511811023623" right="0.5905511811023623" top="0.7874015748031497" bottom="0.3937007874015748" header="0.5118110236220472" footer="0.5118110236220472"/>
  <pageSetup cellComments="asDisplayed"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2:H26"/>
  <sheetViews>
    <sheetView showGridLines="0" workbookViewId="0" topLeftCell="A1">
      <selection activeCell="A1" sqref="A1"/>
    </sheetView>
  </sheetViews>
  <sheetFormatPr defaultColWidth="9.00390625" defaultRowHeight="13.5" customHeight="1"/>
  <cols>
    <col min="1" max="1" width="3.625" style="214" customWidth="1"/>
    <col min="2" max="2" width="25.125" style="214" customWidth="1"/>
    <col min="3" max="3" width="0.5" style="214" customWidth="1"/>
    <col min="4" max="8" width="15.875" style="214" customWidth="1"/>
    <col min="9" max="16384" width="9.00390625" style="214" customWidth="1"/>
  </cols>
  <sheetData>
    <row r="2" spans="2:3" ht="13.5" customHeight="1">
      <c r="B2" s="438" t="s">
        <v>406</v>
      </c>
      <c r="C2" s="438"/>
    </row>
    <row r="3" spans="4:8" ht="18.75" customHeight="1" thickBot="1">
      <c r="D3" s="673"/>
      <c r="E3" s="673"/>
      <c r="F3" s="673"/>
      <c r="G3" s="673"/>
      <c r="H3" s="673" t="s">
        <v>407</v>
      </c>
    </row>
    <row r="4" spans="2:8" ht="15" customHeight="1" thickBot="1">
      <c r="B4" s="490" t="s">
        <v>424</v>
      </c>
      <c r="C4" s="442"/>
      <c r="D4" s="443" t="s">
        <v>89</v>
      </c>
      <c r="E4" s="674">
        <v>17</v>
      </c>
      <c r="F4" s="674">
        <v>18</v>
      </c>
      <c r="G4" s="674">
        <v>19</v>
      </c>
      <c r="H4" s="674">
        <v>20</v>
      </c>
    </row>
    <row r="5" spans="2:8" ht="15" customHeight="1">
      <c r="B5" s="493" t="s">
        <v>408</v>
      </c>
      <c r="C5" s="447"/>
      <c r="D5" s="675"/>
      <c r="E5" s="676"/>
      <c r="F5" s="676"/>
      <c r="G5" s="676"/>
      <c r="H5" s="676"/>
    </row>
    <row r="6" spans="2:8" s="438" customFormat="1" ht="15" customHeight="1">
      <c r="B6" s="677" t="s">
        <v>233</v>
      </c>
      <c r="C6" s="678"/>
      <c r="D6" s="679">
        <f>SUM(D7:D8)</f>
        <v>1433</v>
      </c>
      <c r="E6" s="679">
        <f>SUM(E7:E8)</f>
        <v>941</v>
      </c>
      <c r="F6" s="679">
        <f>SUM(F7:F8)</f>
        <v>1307</v>
      </c>
      <c r="G6" s="679">
        <f>SUM(G7:G8)</f>
        <v>1686</v>
      </c>
      <c r="H6" s="679">
        <v>2195</v>
      </c>
    </row>
    <row r="7" spans="2:8" s="438" customFormat="1" ht="13.5" customHeight="1">
      <c r="B7" s="680" t="s">
        <v>262</v>
      </c>
      <c r="C7" s="681"/>
      <c r="D7" s="679">
        <v>895</v>
      </c>
      <c r="E7" s="679">
        <v>644</v>
      </c>
      <c r="F7" s="679">
        <v>852</v>
      </c>
      <c r="G7" s="679">
        <v>1132</v>
      </c>
      <c r="H7" s="679">
        <v>1390</v>
      </c>
    </row>
    <row r="8" spans="2:8" s="438" customFormat="1" ht="13.5" customHeight="1">
      <c r="B8" s="680" t="s">
        <v>263</v>
      </c>
      <c r="C8" s="681"/>
      <c r="D8" s="679">
        <v>538</v>
      </c>
      <c r="E8" s="679">
        <v>297</v>
      </c>
      <c r="F8" s="679">
        <v>455</v>
      </c>
      <c r="G8" s="679">
        <v>554</v>
      </c>
      <c r="H8" s="679">
        <v>805</v>
      </c>
    </row>
    <row r="9" spans="2:8" ht="13.5" customHeight="1">
      <c r="B9" s="457" t="s">
        <v>409</v>
      </c>
      <c r="C9" s="458"/>
      <c r="D9" s="682">
        <v>418</v>
      </c>
      <c r="E9" s="682">
        <v>240</v>
      </c>
      <c r="F9" s="682">
        <v>363</v>
      </c>
      <c r="G9" s="682">
        <v>482</v>
      </c>
      <c r="H9" s="682">
        <v>722</v>
      </c>
    </row>
    <row r="10" spans="2:8" ht="13.5" customHeight="1">
      <c r="B10" s="457" t="s">
        <v>410</v>
      </c>
      <c r="C10" s="458"/>
      <c r="D10" s="682">
        <v>17</v>
      </c>
      <c r="E10" s="682">
        <v>0</v>
      </c>
      <c r="F10" s="682">
        <v>1</v>
      </c>
      <c r="G10" s="682">
        <v>1</v>
      </c>
      <c r="H10" s="682">
        <v>2</v>
      </c>
    </row>
    <row r="11" spans="2:8" ht="13.5" customHeight="1">
      <c r="B11" s="457" t="s">
        <v>411</v>
      </c>
      <c r="C11" s="458"/>
      <c r="D11" s="682">
        <v>18</v>
      </c>
      <c r="E11" s="682">
        <v>15</v>
      </c>
      <c r="F11" s="682">
        <v>34</v>
      </c>
      <c r="G11" s="682">
        <v>15</v>
      </c>
      <c r="H11" s="682">
        <v>12</v>
      </c>
    </row>
    <row r="12" spans="2:8" ht="13.5" customHeight="1">
      <c r="B12" s="457" t="s">
        <v>412</v>
      </c>
      <c r="C12" s="458"/>
      <c r="D12" s="682">
        <v>1</v>
      </c>
      <c r="E12" s="682">
        <v>3</v>
      </c>
      <c r="F12" s="682">
        <v>5</v>
      </c>
      <c r="G12" s="682">
        <v>6</v>
      </c>
      <c r="H12" s="682">
        <v>4</v>
      </c>
    </row>
    <row r="13" spans="2:8" ht="13.5" customHeight="1">
      <c r="B13" s="457" t="s">
        <v>413</v>
      </c>
      <c r="C13" s="458"/>
      <c r="D13" s="682">
        <v>5</v>
      </c>
      <c r="E13" s="682">
        <v>4</v>
      </c>
      <c r="F13" s="682">
        <v>1</v>
      </c>
      <c r="G13" s="682">
        <v>2</v>
      </c>
      <c r="H13" s="682">
        <v>6</v>
      </c>
    </row>
    <row r="14" spans="2:8" ht="13.5" customHeight="1">
      <c r="B14" s="457" t="s">
        <v>414</v>
      </c>
      <c r="C14" s="458"/>
      <c r="D14" s="682">
        <v>71</v>
      </c>
      <c r="E14" s="682">
        <v>90</v>
      </c>
      <c r="F14" s="682">
        <v>144</v>
      </c>
      <c r="G14" s="682">
        <v>65</v>
      </c>
      <c r="H14" s="682">
        <v>78</v>
      </c>
    </row>
    <row r="15" spans="2:8" ht="13.5" customHeight="1">
      <c r="B15" s="457" t="s">
        <v>415</v>
      </c>
      <c r="C15" s="458"/>
      <c r="D15" s="682">
        <v>457</v>
      </c>
      <c r="E15" s="682">
        <v>475</v>
      </c>
      <c r="F15" s="682">
        <v>622</v>
      </c>
      <c r="G15" s="682">
        <v>914</v>
      </c>
      <c r="H15" s="682">
        <v>1054</v>
      </c>
    </row>
    <row r="16" spans="2:8" ht="13.5" customHeight="1">
      <c r="B16" s="457" t="s">
        <v>416</v>
      </c>
      <c r="C16" s="458"/>
      <c r="D16" s="682">
        <v>4</v>
      </c>
      <c r="E16" s="682">
        <v>7</v>
      </c>
      <c r="F16" s="682">
        <v>11</v>
      </c>
      <c r="G16" s="682">
        <v>18</v>
      </c>
      <c r="H16" s="682">
        <v>49</v>
      </c>
    </row>
    <row r="17" spans="2:8" ht="13.5" customHeight="1">
      <c r="B17" s="457" t="s">
        <v>417</v>
      </c>
      <c r="C17" s="458"/>
      <c r="D17" s="682">
        <v>27</v>
      </c>
      <c r="E17" s="682">
        <v>8</v>
      </c>
      <c r="F17" s="682">
        <v>9</v>
      </c>
      <c r="G17" s="682">
        <v>10</v>
      </c>
      <c r="H17" s="682">
        <v>30</v>
      </c>
    </row>
    <row r="18" spans="2:8" ht="13.5" customHeight="1">
      <c r="B18" s="457" t="s">
        <v>418</v>
      </c>
      <c r="C18" s="458"/>
      <c r="D18" s="682">
        <v>25</v>
      </c>
      <c r="E18" s="682">
        <v>47</v>
      </c>
      <c r="F18" s="682">
        <v>27</v>
      </c>
      <c r="G18" s="682">
        <v>61</v>
      </c>
      <c r="H18" s="682">
        <v>70</v>
      </c>
    </row>
    <row r="19" spans="2:8" ht="13.5" customHeight="1">
      <c r="B19" s="457" t="s">
        <v>419</v>
      </c>
      <c r="C19" s="458"/>
      <c r="D19" s="682">
        <v>187</v>
      </c>
      <c r="E19" s="682">
        <v>43</v>
      </c>
      <c r="F19" s="682">
        <v>63</v>
      </c>
      <c r="G19" s="682">
        <v>63</v>
      </c>
      <c r="H19" s="682">
        <v>91</v>
      </c>
    </row>
    <row r="20" spans="2:8" ht="13.5" customHeight="1">
      <c r="B20" s="457" t="s">
        <v>420</v>
      </c>
      <c r="C20" s="458"/>
      <c r="D20" s="682">
        <v>9</v>
      </c>
      <c r="E20" s="682">
        <v>3</v>
      </c>
      <c r="F20" s="682">
        <v>6</v>
      </c>
      <c r="G20" s="682">
        <v>11</v>
      </c>
      <c r="H20" s="682">
        <v>17</v>
      </c>
    </row>
    <row r="21" spans="2:8" ht="13.5" customHeight="1">
      <c r="B21" s="457" t="s">
        <v>421</v>
      </c>
      <c r="C21" s="458"/>
      <c r="D21" s="682">
        <v>13</v>
      </c>
      <c r="E21" s="682">
        <v>6</v>
      </c>
      <c r="F21" s="682">
        <v>21</v>
      </c>
      <c r="G21" s="682">
        <v>32</v>
      </c>
      <c r="H21" s="682">
        <v>31</v>
      </c>
    </row>
    <row r="22" spans="2:8" ht="13.5" customHeight="1">
      <c r="B22" s="457" t="s">
        <v>425</v>
      </c>
      <c r="C22" s="458"/>
      <c r="D22" s="682">
        <v>47</v>
      </c>
      <c r="E22" s="682">
        <v>0</v>
      </c>
      <c r="F22" s="682">
        <v>0</v>
      </c>
      <c r="G22" s="682">
        <v>0</v>
      </c>
      <c r="H22" s="682">
        <v>16</v>
      </c>
    </row>
    <row r="23" spans="1:8" s="227" customFormat="1" ht="15" customHeight="1" thickBot="1">
      <c r="A23" s="214"/>
      <c r="B23" s="683" t="s">
        <v>247</v>
      </c>
      <c r="C23" s="684"/>
      <c r="D23" s="685">
        <v>134</v>
      </c>
      <c r="E23" s="686">
        <v>0</v>
      </c>
      <c r="F23" s="686">
        <v>0</v>
      </c>
      <c r="G23" s="686">
        <v>6</v>
      </c>
      <c r="H23" s="686">
        <v>13</v>
      </c>
    </row>
    <row r="24" spans="2:4" ht="13.5" customHeight="1">
      <c r="B24" s="214" t="s">
        <v>422</v>
      </c>
      <c r="D24" s="673"/>
    </row>
    <row r="25" spans="2:5" ht="13.5" customHeight="1">
      <c r="B25" s="687" t="s">
        <v>426</v>
      </c>
      <c r="E25" s="673"/>
    </row>
    <row r="26" ht="13.5" customHeight="1">
      <c r="B26" s="688" t="s">
        <v>423</v>
      </c>
    </row>
  </sheetData>
  <mergeCells count="5">
    <mergeCell ref="H4:H5"/>
    <mergeCell ref="E4:E5"/>
    <mergeCell ref="D4:D5"/>
    <mergeCell ref="G4:G5"/>
    <mergeCell ref="F4:F5"/>
  </mergeCells>
  <printOptions/>
  <pageMargins left="0.5905511811023623" right="0.5905511811023623" top="0.7874015748031497" bottom="0.3937007874015748" header="0.5118110236220472" footer="0.5118110236220472"/>
  <pageSetup horizontalDpi="300" verticalDpi="300" orientation="landscape" paperSize="9" scale="110" r:id="rId1"/>
  <ignoredErrors>
    <ignoredError sqref="D6:G6" formulaRange="1"/>
  </ignoredErrors>
</worksheet>
</file>

<file path=xl/worksheets/sheet25.xml><?xml version="1.0" encoding="utf-8"?>
<worksheet xmlns="http://schemas.openxmlformats.org/spreadsheetml/2006/main" xmlns:r="http://schemas.openxmlformats.org/officeDocument/2006/relationships">
  <dimension ref="B2:S12"/>
  <sheetViews>
    <sheetView showGridLines="0" workbookViewId="0" topLeftCell="A1">
      <selection activeCell="A1" sqref="A1"/>
    </sheetView>
  </sheetViews>
  <sheetFormatPr defaultColWidth="9.00390625" defaultRowHeight="13.5"/>
  <cols>
    <col min="1" max="1" width="3.625" style="380" customWidth="1"/>
    <col min="2" max="3" width="2.625" style="380" customWidth="1"/>
    <col min="4" max="4" width="15.50390625" style="380" customWidth="1"/>
    <col min="5" max="5" width="2.125" style="380" customWidth="1"/>
    <col min="6" max="10" width="16.00390625" style="380" customWidth="1"/>
    <col min="11" max="11" width="12.875" style="380" customWidth="1"/>
    <col min="12" max="12" width="15.625" style="380" customWidth="1"/>
    <col min="13" max="18" width="15.875" style="380" customWidth="1"/>
    <col min="19" max="16384" width="9.00390625" style="380" customWidth="1"/>
  </cols>
  <sheetData>
    <row r="1" ht="13.5" customHeight="1"/>
    <row r="2" ht="13.5" customHeight="1">
      <c r="B2" s="381" t="s">
        <v>226</v>
      </c>
    </row>
    <row r="3" spans="2:16" ht="13.5">
      <c r="B3" s="395" t="s">
        <v>260</v>
      </c>
      <c r="C3" s="384"/>
      <c r="D3" s="384"/>
      <c r="E3" s="384"/>
      <c r="F3" s="384"/>
      <c r="G3" s="384"/>
      <c r="H3" s="384"/>
      <c r="I3" s="155"/>
      <c r="J3" s="384"/>
      <c r="K3" s="384"/>
      <c r="L3" s="384"/>
      <c r="M3" s="384"/>
      <c r="N3" s="384"/>
      <c r="O3" s="384"/>
      <c r="P3" s="155"/>
    </row>
    <row r="4" spans="2:16" ht="18.75" customHeight="1" thickBot="1">
      <c r="B4" s="384"/>
      <c r="C4" s="384"/>
      <c r="D4" s="384"/>
      <c r="E4" s="384"/>
      <c r="F4" s="384"/>
      <c r="G4" s="384"/>
      <c r="H4" s="384"/>
      <c r="I4" s="155"/>
      <c r="J4" s="155" t="s">
        <v>254</v>
      </c>
      <c r="K4" s="384"/>
      <c r="L4" s="384"/>
      <c r="M4" s="384"/>
      <c r="N4" s="384"/>
      <c r="O4" s="384"/>
      <c r="P4" s="155"/>
    </row>
    <row r="5" spans="2:17" s="428" customFormat="1" ht="15" customHeight="1">
      <c r="B5" s="348" t="s">
        <v>228</v>
      </c>
      <c r="C5" s="348"/>
      <c r="D5" s="348"/>
      <c r="E5" s="425"/>
      <c r="F5" s="426" t="s">
        <v>255</v>
      </c>
      <c r="G5" s="426">
        <v>18</v>
      </c>
      <c r="H5" s="426">
        <v>19</v>
      </c>
      <c r="I5" s="426">
        <v>20</v>
      </c>
      <c r="J5" s="426">
        <v>21</v>
      </c>
      <c r="K5" s="427"/>
      <c r="L5" s="427"/>
      <c r="M5" s="427"/>
      <c r="N5" s="427"/>
      <c r="O5" s="427"/>
      <c r="P5" s="427"/>
      <c r="Q5" s="427"/>
    </row>
    <row r="6" spans="3:17" s="398" customFormat="1" ht="15" customHeight="1">
      <c r="C6" s="429" t="s">
        <v>256</v>
      </c>
      <c r="D6" s="430"/>
      <c r="E6" s="397"/>
      <c r="F6" s="431">
        <v>797</v>
      </c>
      <c r="G6" s="431">
        <v>797</v>
      </c>
      <c r="H6" s="431">
        <v>871</v>
      </c>
      <c r="I6" s="431">
        <v>884</v>
      </c>
      <c r="J6" s="431">
        <v>884</v>
      </c>
      <c r="K6" s="395"/>
      <c r="L6" s="395"/>
      <c r="M6" s="395"/>
      <c r="N6" s="395"/>
      <c r="O6" s="395"/>
      <c r="P6" s="395"/>
      <c r="Q6" s="395"/>
    </row>
    <row r="7" spans="2:12" s="399" customFormat="1" ht="13.5" customHeight="1">
      <c r="B7" s="404"/>
      <c r="C7" s="432" t="s">
        <v>129</v>
      </c>
      <c r="D7" s="433"/>
      <c r="E7" s="401"/>
      <c r="F7" s="434">
        <v>794</v>
      </c>
      <c r="G7" s="434">
        <v>793</v>
      </c>
      <c r="H7" s="434">
        <v>859</v>
      </c>
      <c r="I7" s="434">
        <v>876</v>
      </c>
      <c r="J7" s="434">
        <v>879</v>
      </c>
      <c r="L7" s="404"/>
    </row>
    <row r="8" spans="2:12" s="398" customFormat="1" ht="13.5" customHeight="1">
      <c r="B8" s="395"/>
      <c r="C8" s="429" t="s">
        <v>257</v>
      </c>
      <c r="D8" s="430"/>
      <c r="E8" s="397"/>
      <c r="F8" s="385">
        <v>295</v>
      </c>
      <c r="G8" s="385">
        <v>293</v>
      </c>
      <c r="H8" s="385">
        <v>323</v>
      </c>
      <c r="I8" s="385">
        <v>326</v>
      </c>
      <c r="J8" s="385">
        <v>324</v>
      </c>
      <c r="L8" s="395"/>
    </row>
    <row r="9" spans="2:10" s="398" customFormat="1" ht="13.5" customHeight="1">
      <c r="B9" s="395"/>
      <c r="C9" s="429" t="s">
        <v>258</v>
      </c>
      <c r="D9" s="430"/>
      <c r="E9" s="397"/>
      <c r="F9" s="385">
        <v>499</v>
      </c>
      <c r="G9" s="385">
        <v>500</v>
      </c>
      <c r="H9" s="385">
        <v>536</v>
      </c>
      <c r="I9" s="385">
        <v>550</v>
      </c>
      <c r="J9" s="385">
        <v>555</v>
      </c>
    </row>
    <row r="10" spans="2:12" s="391" customFormat="1" ht="15" customHeight="1" thickBot="1">
      <c r="B10" s="418"/>
      <c r="C10" s="435" t="s">
        <v>259</v>
      </c>
      <c r="D10" s="435"/>
      <c r="E10" s="420"/>
      <c r="F10" s="436">
        <v>48</v>
      </c>
      <c r="G10" s="436">
        <v>48</v>
      </c>
      <c r="H10" s="436">
        <v>53</v>
      </c>
      <c r="I10" s="436">
        <v>52</v>
      </c>
      <c r="J10" s="436">
        <v>52</v>
      </c>
      <c r="L10" s="382"/>
    </row>
    <row r="11" spans="3:18" ht="13.5">
      <c r="C11" s="383"/>
      <c r="D11" s="383"/>
      <c r="E11" s="384"/>
      <c r="F11" s="385"/>
      <c r="G11" s="385"/>
      <c r="H11" s="158"/>
      <c r="K11" s="385"/>
      <c r="L11" s="385"/>
      <c r="M11" s="385"/>
      <c r="N11" s="385"/>
      <c r="O11" s="385"/>
      <c r="P11" s="158"/>
      <c r="R11" s="384"/>
    </row>
    <row r="12" spans="2:19" ht="13.5" customHeight="1">
      <c r="B12" s="424" t="s">
        <v>253</v>
      </c>
      <c r="C12" s="410"/>
      <c r="D12" s="410"/>
      <c r="E12" s="395"/>
      <c r="F12" s="385"/>
      <c r="G12" s="385"/>
      <c r="H12" s="385"/>
      <c r="I12" s="385"/>
      <c r="J12" s="437"/>
      <c r="K12" s="385"/>
      <c r="L12" s="385"/>
      <c r="M12" s="385"/>
      <c r="N12" s="385"/>
      <c r="O12" s="385"/>
      <c r="P12" s="385"/>
      <c r="Q12" s="385"/>
      <c r="R12" s="158"/>
      <c r="S12" s="384"/>
    </row>
  </sheetData>
  <mergeCells count="5">
    <mergeCell ref="C10:D10"/>
    <mergeCell ref="C6:D6"/>
    <mergeCell ref="C7:D7"/>
    <mergeCell ref="C8:D8"/>
    <mergeCell ref="C9:D9"/>
  </mergeCells>
  <printOptions/>
  <pageMargins left="0.5905511811023623" right="0.5905511811023623" top="0.7874015748031497" bottom="1.1811023622047245" header="0.5118110236220472" footer="0.5118110236220472"/>
  <pageSetup horizontalDpi="400" verticalDpi="400" orientation="portrait" paperSize="9" scale="88" r:id="rId1"/>
  <colBreaks count="1" manualBreakCount="1">
    <brk id="10" max="11" man="1"/>
  </colBreaks>
</worksheet>
</file>

<file path=xl/worksheets/sheet26.xml><?xml version="1.0" encoding="utf-8"?>
<worksheet xmlns="http://schemas.openxmlformats.org/spreadsheetml/2006/main" xmlns:r="http://schemas.openxmlformats.org/officeDocument/2006/relationships">
  <dimension ref="B2:S30"/>
  <sheetViews>
    <sheetView showGridLines="0" workbookViewId="0" topLeftCell="A1">
      <selection activeCell="A1" sqref="A1"/>
    </sheetView>
  </sheetViews>
  <sheetFormatPr defaultColWidth="9.00390625" defaultRowHeight="13.5"/>
  <cols>
    <col min="1" max="1" width="3.625" style="380" customWidth="1"/>
    <col min="2" max="3" width="2.625" style="380" customWidth="1"/>
    <col min="4" max="4" width="15.50390625" style="380" customWidth="1"/>
    <col min="5" max="5" width="2.125" style="380" customWidth="1"/>
    <col min="6" max="10" width="16.00390625" style="380" customWidth="1"/>
    <col min="11" max="11" width="12.875" style="380" customWidth="1"/>
    <col min="12" max="12" width="15.625" style="380" customWidth="1"/>
    <col min="13" max="18" width="15.875" style="380" customWidth="1"/>
    <col min="19" max="16384" width="9.00390625" style="380" customWidth="1"/>
  </cols>
  <sheetData>
    <row r="1" ht="13.5" customHeight="1"/>
    <row r="2" ht="13.5" customHeight="1">
      <c r="B2" s="381" t="s">
        <v>226</v>
      </c>
    </row>
    <row r="3" spans="2:19" ht="13.5" customHeight="1">
      <c r="B3" s="382" t="s">
        <v>227</v>
      </c>
      <c r="C3" s="383"/>
      <c r="D3" s="383"/>
      <c r="E3" s="384"/>
      <c r="F3" s="385"/>
      <c r="G3" s="385"/>
      <c r="H3" s="385"/>
      <c r="I3" s="385"/>
      <c r="J3" s="385"/>
      <c r="K3" s="385"/>
      <c r="L3" s="385"/>
      <c r="M3" s="385"/>
      <c r="N3" s="385"/>
      <c r="O3" s="385"/>
      <c r="P3" s="385"/>
      <c r="Q3" s="385"/>
      <c r="R3" s="158"/>
      <c r="S3" s="384"/>
    </row>
    <row r="4" spans="2:19" ht="1.5" customHeight="1" thickBot="1">
      <c r="B4" s="386"/>
      <c r="C4" s="383"/>
      <c r="D4" s="383"/>
      <c r="E4" s="384"/>
      <c r="F4" s="385"/>
      <c r="G4" s="385"/>
      <c r="H4" s="385"/>
      <c r="I4" s="385"/>
      <c r="J4" s="385"/>
      <c r="K4" s="385"/>
      <c r="L4" s="385"/>
      <c r="M4" s="385"/>
      <c r="N4" s="385"/>
      <c r="O4" s="385"/>
      <c r="P4" s="385"/>
      <c r="Q4" s="385"/>
      <c r="R4" s="158"/>
      <c r="S4" s="384"/>
    </row>
    <row r="5" spans="2:12" s="391" customFormat="1" ht="15" customHeight="1">
      <c r="B5" s="159" t="s">
        <v>228</v>
      </c>
      <c r="C5" s="159"/>
      <c r="D5" s="159"/>
      <c r="E5" s="387"/>
      <c r="F5" s="160" t="s">
        <v>229</v>
      </c>
      <c r="G5" s="388"/>
      <c r="H5" s="389"/>
      <c r="I5" s="389"/>
      <c r="J5" s="389"/>
      <c r="K5" s="390"/>
      <c r="L5" s="382"/>
    </row>
    <row r="6" spans="2:12" s="391" customFormat="1" ht="15" customHeight="1">
      <c r="B6" s="392"/>
      <c r="C6" s="392"/>
      <c r="D6" s="392"/>
      <c r="E6" s="393"/>
      <c r="F6" s="394" t="s">
        <v>230</v>
      </c>
      <c r="G6" s="394" t="s">
        <v>231</v>
      </c>
      <c r="H6" s="173"/>
      <c r="I6" s="173"/>
      <c r="J6" s="173"/>
      <c r="K6" s="173"/>
      <c r="L6" s="382"/>
    </row>
    <row r="7" spans="2:12" s="398" customFormat="1" ht="15" customHeight="1">
      <c r="B7" s="395"/>
      <c r="C7" s="396" t="s">
        <v>232</v>
      </c>
      <c r="D7" s="396"/>
      <c r="E7" s="397"/>
      <c r="F7" s="385"/>
      <c r="G7" s="385"/>
      <c r="H7" s="385"/>
      <c r="I7" s="385"/>
      <c r="J7" s="385"/>
      <c r="K7" s="385"/>
      <c r="L7" s="395"/>
    </row>
    <row r="8" spans="4:12" s="399" customFormat="1" ht="13.5" customHeight="1">
      <c r="D8" s="400" t="s">
        <v>233</v>
      </c>
      <c r="E8" s="401"/>
      <c r="F8" s="402">
        <v>17662</v>
      </c>
      <c r="G8" s="403">
        <v>1504</v>
      </c>
      <c r="H8" s="402"/>
      <c r="I8" s="402"/>
      <c r="J8" s="402"/>
      <c r="K8" s="402"/>
      <c r="L8" s="404"/>
    </row>
    <row r="9" spans="2:12" s="398" customFormat="1" ht="13.5" customHeight="1">
      <c r="B9" s="395"/>
      <c r="C9" s="395"/>
      <c r="D9" s="405" t="s">
        <v>234</v>
      </c>
      <c r="E9" s="397"/>
      <c r="F9" s="406">
        <v>1301</v>
      </c>
      <c r="G9" s="407">
        <v>0</v>
      </c>
      <c r="H9" s="406"/>
      <c r="I9" s="406"/>
      <c r="J9" s="406"/>
      <c r="K9" s="406"/>
      <c r="L9" s="395"/>
    </row>
    <row r="10" spans="2:12" s="398" customFormat="1" ht="13.5" customHeight="1">
      <c r="B10" s="395"/>
      <c r="C10" s="395"/>
      <c r="D10" s="405" t="s">
        <v>235</v>
      </c>
      <c r="E10" s="397"/>
      <c r="F10" s="406">
        <v>565</v>
      </c>
      <c r="G10" s="407">
        <v>6</v>
      </c>
      <c r="H10" s="406"/>
      <c r="I10" s="406"/>
      <c r="J10" s="406"/>
      <c r="K10" s="406"/>
      <c r="L10" s="395"/>
    </row>
    <row r="11" spans="2:12" s="398" customFormat="1" ht="13.5" customHeight="1">
      <c r="B11" s="395"/>
      <c r="C11" s="395"/>
      <c r="D11" s="405" t="s">
        <v>236</v>
      </c>
      <c r="E11" s="397"/>
      <c r="F11" s="406">
        <v>861</v>
      </c>
      <c r="G11" s="407">
        <v>5</v>
      </c>
      <c r="H11" s="406"/>
      <c r="I11" s="406"/>
      <c r="J11" s="406"/>
      <c r="K11" s="406"/>
      <c r="L11" s="395"/>
    </row>
    <row r="12" spans="2:12" s="398" customFormat="1" ht="13.5" customHeight="1">
      <c r="B12" s="395"/>
      <c r="C12" s="395"/>
      <c r="D12" s="405" t="s">
        <v>237</v>
      </c>
      <c r="E12" s="397"/>
      <c r="F12" s="406">
        <v>833</v>
      </c>
      <c r="G12" s="407">
        <v>371</v>
      </c>
      <c r="H12" s="406"/>
      <c r="I12" s="406"/>
      <c r="J12" s="406"/>
      <c r="K12" s="406"/>
      <c r="L12" s="395"/>
    </row>
    <row r="13" spans="2:12" s="398" customFormat="1" ht="13.5" customHeight="1">
      <c r="B13" s="395"/>
      <c r="C13" s="395"/>
      <c r="D13" s="405" t="s">
        <v>238</v>
      </c>
      <c r="E13" s="397"/>
      <c r="F13" s="406">
        <v>1576</v>
      </c>
      <c r="G13" s="407">
        <v>399</v>
      </c>
      <c r="H13" s="408"/>
      <c r="I13" s="408"/>
      <c r="J13" s="408"/>
      <c r="K13" s="406"/>
      <c r="L13" s="395"/>
    </row>
    <row r="14" spans="2:12" s="398" customFormat="1" ht="13.5" customHeight="1">
      <c r="B14" s="395"/>
      <c r="C14" s="395"/>
      <c r="D14" s="409" t="s">
        <v>239</v>
      </c>
      <c r="E14" s="397"/>
      <c r="F14" s="406">
        <v>1385</v>
      </c>
      <c r="G14" s="407">
        <v>417</v>
      </c>
      <c r="H14" s="406"/>
      <c r="I14" s="406"/>
      <c r="J14" s="406"/>
      <c r="K14" s="406"/>
      <c r="L14" s="395"/>
    </row>
    <row r="15" spans="2:12" s="398" customFormat="1" ht="13.5" customHeight="1">
      <c r="B15" s="395"/>
      <c r="C15" s="395"/>
      <c r="D15" s="405" t="s">
        <v>240</v>
      </c>
      <c r="E15" s="397"/>
      <c r="F15" s="406">
        <v>724</v>
      </c>
      <c r="G15" s="407">
        <v>10</v>
      </c>
      <c r="H15" s="406"/>
      <c r="I15" s="406"/>
      <c r="J15" s="406"/>
      <c r="K15" s="406"/>
      <c r="L15" s="395"/>
    </row>
    <row r="16" spans="2:12" s="398" customFormat="1" ht="13.5" customHeight="1">
      <c r="B16" s="395"/>
      <c r="C16" s="395"/>
      <c r="D16" s="405" t="s">
        <v>241</v>
      </c>
      <c r="E16" s="397"/>
      <c r="F16" s="406">
        <v>169</v>
      </c>
      <c r="G16" s="407">
        <v>4</v>
      </c>
      <c r="H16" s="406"/>
      <c r="I16" s="406"/>
      <c r="J16" s="406"/>
      <c r="K16" s="406"/>
      <c r="L16" s="395"/>
    </row>
    <row r="17" spans="2:12" s="398" customFormat="1" ht="13.5" customHeight="1">
      <c r="B17" s="395"/>
      <c r="C17" s="395"/>
      <c r="D17" s="405" t="s">
        <v>242</v>
      </c>
      <c r="E17" s="397"/>
      <c r="F17" s="406">
        <v>150</v>
      </c>
      <c r="G17" s="407">
        <v>0</v>
      </c>
      <c r="H17" s="406"/>
      <c r="I17" s="406"/>
      <c r="J17" s="406"/>
      <c r="K17" s="406"/>
      <c r="L17" s="395"/>
    </row>
    <row r="18" spans="2:12" s="398" customFormat="1" ht="13.5" customHeight="1">
      <c r="B18" s="395"/>
      <c r="C18" s="395"/>
      <c r="D18" s="405" t="s">
        <v>243</v>
      </c>
      <c r="E18" s="397"/>
      <c r="F18" s="406">
        <v>578</v>
      </c>
      <c r="G18" s="407">
        <v>77</v>
      </c>
      <c r="H18" s="406"/>
      <c r="I18" s="406"/>
      <c r="J18" s="406"/>
      <c r="K18" s="406"/>
      <c r="L18" s="395"/>
    </row>
    <row r="19" spans="2:12" s="398" customFormat="1" ht="15" customHeight="1">
      <c r="B19" s="395"/>
      <c r="C19" s="410"/>
      <c r="D19" s="411" t="s">
        <v>244</v>
      </c>
      <c r="E19" s="397"/>
      <c r="F19" s="406">
        <v>315</v>
      </c>
      <c r="G19" s="407">
        <v>1</v>
      </c>
      <c r="H19" s="406"/>
      <c r="I19" s="406"/>
      <c r="J19" s="406"/>
      <c r="K19" s="406"/>
      <c r="L19" s="395"/>
    </row>
    <row r="20" spans="2:12" s="413" customFormat="1" ht="13.5" customHeight="1">
      <c r="B20" s="412"/>
      <c r="D20" s="411" t="s">
        <v>245</v>
      </c>
      <c r="E20" s="414"/>
      <c r="F20" s="406">
        <v>766</v>
      </c>
      <c r="G20" s="407">
        <v>6</v>
      </c>
      <c r="H20" s="406"/>
      <c r="I20" s="406"/>
      <c r="J20" s="406"/>
      <c r="K20" s="406"/>
      <c r="L20" s="412"/>
    </row>
    <row r="21" spans="2:12" s="398" customFormat="1" ht="13.5" customHeight="1">
      <c r="B21" s="395"/>
      <c r="C21" s="395"/>
      <c r="D21" s="405" t="s">
        <v>246</v>
      </c>
      <c r="E21" s="397"/>
      <c r="F21" s="406">
        <v>4466</v>
      </c>
      <c r="G21" s="407">
        <v>117</v>
      </c>
      <c r="H21" s="406"/>
      <c r="I21" s="406"/>
      <c r="J21" s="406"/>
      <c r="K21" s="406"/>
      <c r="L21" s="395"/>
    </row>
    <row r="22" spans="2:12" s="398" customFormat="1" ht="13.5" customHeight="1">
      <c r="B22" s="395"/>
      <c r="C22" s="395"/>
      <c r="D22" s="405" t="s">
        <v>247</v>
      </c>
      <c r="E22" s="397"/>
      <c r="F22" s="406">
        <v>3973</v>
      </c>
      <c r="G22" s="407">
        <v>91</v>
      </c>
      <c r="H22" s="406"/>
      <c r="I22" s="406"/>
      <c r="J22" s="406"/>
      <c r="K22" s="406"/>
      <c r="L22" s="395"/>
    </row>
    <row r="23" spans="2:12" s="398" customFormat="1" ht="13.5" customHeight="1">
      <c r="B23" s="395"/>
      <c r="C23" s="415" t="s">
        <v>248</v>
      </c>
      <c r="D23" s="415"/>
      <c r="E23" s="416"/>
      <c r="F23" s="385"/>
      <c r="G23" s="407"/>
      <c r="H23" s="385"/>
      <c r="I23" s="385"/>
      <c r="J23" s="385"/>
      <c r="K23" s="384"/>
      <c r="L23" s="395"/>
    </row>
    <row r="24" spans="2:12" s="399" customFormat="1" ht="13.5" customHeight="1">
      <c r="B24" s="404"/>
      <c r="C24" s="404"/>
      <c r="D24" s="400" t="s">
        <v>233</v>
      </c>
      <c r="E24" s="401"/>
      <c r="F24" s="402">
        <v>17662</v>
      </c>
      <c r="G24" s="403">
        <v>1504</v>
      </c>
      <c r="H24" s="402"/>
      <c r="I24" s="402"/>
      <c r="J24" s="402"/>
      <c r="K24" s="402"/>
      <c r="L24" s="404"/>
    </row>
    <row r="25" spans="2:12" s="398" customFormat="1" ht="13.5" customHeight="1">
      <c r="B25" s="395"/>
      <c r="C25" s="395"/>
      <c r="D25" s="417" t="s">
        <v>249</v>
      </c>
      <c r="E25" s="397"/>
      <c r="F25" s="406">
        <v>8968</v>
      </c>
      <c r="G25" s="407">
        <v>22</v>
      </c>
      <c r="H25" s="406"/>
      <c r="I25" s="406"/>
      <c r="J25" s="406"/>
      <c r="K25" s="406"/>
      <c r="L25" s="395"/>
    </row>
    <row r="26" spans="2:12" s="398" customFormat="1" ht="13.5" customHeight="1">
      <c r="B26" s="395"/>
      <c r="C26" s="395"/>
      <c r="D26" s="417" t="s">
        <v>250</v>
      </c>
      <c r="E26" s="397"/>
      <c r="F26" s="406">
        <v>1489</v>
      </c>
      <c r="G26" s="407">
        <v>28</v>
      </c>
      <c r="H26" s="406"/>
      <c r="I26" s="406"/>
      <c r="J26" s="406"/>
      <c r="K26" s="406"/>
      <c r="L26" s="395"/>
    </row>
    <row r="27" spans="2:12" s="398" customFormat="1" ht="13.5" customHeight="1">
      <c r="B27" s="395"/>
      <c r="C27" s="395"/>
      <c r="D27" s="417" t="s">
        <v>251</v>
      </c>
      <c r="E27" s="397"/>
      <c r="F27" s="406">
        <v>4361</v>
      </c>
      <c r="G27" s="407">
        <v>1350</v>
      </c>
      <c r="H27" s="406"/>
      <c r="I27" s="406"/>
      <c r="J27" s="406"/>
      <c r="K27" s="406"/>
      <c r="L27" s="395"/>
    </row>
    <row r="28" spans="2:12" s="391" customFormat="1" ht="15" customHeight="1" thickBot="1">
      <c r="B28" s="418"/>
      <c r="C28" s="418"/>
      <c r="D28" s="419" t="s">
        <v>252</v>
      </c>
      <c r="E28" s="420"/>
      <c r="F28" s="421">
        <v>2844</v>
      </c>
      <c r="G28" s="422">
        <v>104</v>
      </c>
      <c r="H28" s="423"/>
      <c r="I28" s="423"/>
      <c r="J28" s="423"/>
      <c r="K28" s="423"/>
      <c r="L28" s="382"/>
    </row>
    <row r="29" spans="12:14" ht="1.5" customHeight="1">
      <c r="L29" s="158"/>
      <c r="M29" s="158"/>
      <c r="N29" s="158"/>
    </row>
    <row r="30" spans="2:6" ht="13.5">
      <c r="B30" s="424" t="s">
        <v>253</v>
      </c>
      <c r="C30" s="398"/>
      <c r="D30" s="398"/>
      <c r="E30" s="398"/>
      <c r="F30" s="398"/>
    </row>
  </sheetData>
  <mergeCells count="5">
    <mergeCell ref="C23:D23"/>
    <mergeCell ref="B5:D6"/>
    <mergeCell ref="F5:G5"/>
    <mergeCell ref="H5:K5"/>
    <mergeCell ref="C7:D7"/>
  </mergeCells>
  <printOptions/>
  <pageMargins left="0.75" right="0.75" top="1" bottom="1" header="0.512" footer="0.51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B1:V36"/>
  <sheetViews>
    <sheetView showGridLines="0" zoomScaleSheetLayoutView="100" workbookViewId="0" topLeftCell="A1">
      <selection activeCell="A1" sqref="A1"/>
    </sheetView>
  </sheetViews>
  <sheetFormatPr defaultColWidth="19.625" defaultRowHeight="13.5"/>
  <cols>
    <col min="1" max="1" width="3.125" style="157" customWidth="1"/>
    <col min="2" max="2" width="10.50390625" style="157" customWidth="1"/>
    <col min="3" max="8" width="12.125" style="157" customWidth="1"/>
    <col min="9" max="9" width="8.625" style="157" bestFit="1" customWidth="1"/>
    <col min="10" max="10" width="8.625" style="157" customWidth="1"/>
    <col min="11" max="12" width="9.75390625" style="157" bestFit="1" customWidth="1"/>
    <col min="13" max="13" width="8.625" style="157" bestFit="1" customWidth="1"/>
    <col min="14" max="14" width="8.625" style="157" customWidth="1"/>
    <col min="15" max="15" width="12.00390625" style="157" customWidth="1"/>
    <col min="16" max="16" width="6.875" style="157" customWidth="1"/>
    <col min="17" max="17" width="10.00390625" style="157" customWidth="1"/>
    <col min="18" max="18" width="6.875" style="157" customWidth="1"/>
    <col min="19" max="19" width="10.00390625" style="157" customWidth="1"/>
    <col min="20" max="21" width="9.00390625" style="157" customWidth="1"/>
    <col min="22" max="22" width="6.125" style="157" customWidth="1"/>
    <col min="23" max="16384" width="19.625" style="157" customWidth="1"/>
  </cols>
  <sheetData>
    <row r="1" spans="2:3" s="154" customFormat="1" ht="13.5" customHeight="1">
      <c r="B1" s="339"/>
      <c r="C1" s="340"/>
    </row>
    <row r="2" spans="2:22" s="154" customFormat="1" ht="13.5" customHeight="1">
      <c r="B2" s="261" t="s">
        <v>202</v>
      </c>
      <c r="K2" s="341"/>
      <c r="V2" s="342"/>
    </row>
    <row r="3" spans="2:22" s="154" customFormat="1" ht="13.5">
      <c r="B3" s="343" t="s">
        <v>203</v>
      </c>
      <c r="C3" s="157"/>
      <c r="D3" s="265"/>
      <c r="E3" s="157"/>
      <c r="F3" s="157"/>
      <c r="G3" s="157"/>
      <c r="H3" s="157"/>
      <c r="I3" s="157"/>
      <c r="J3" s="157"/>
      <c r="K3" s="157"/>
      <c r="L3" s="157"/>
      <c r="M3" s="157"/>
      <c r="N3" s="157"/>
      <c r="O3" s="157"/>
      <c r="P3" s="157"/>
      <c r="Q3" s="157"/>
      <c r="R3" s="157"/>
      <c r="S3" s="157"/>
      <c r="T3" s="157"/>
      <c r="V3" s="342"/>
    </row>
    <row r="4" spans="2:22" s="154" customFormat="1" ht="15" customHeight="1" thickBot="1">
      <c r="B4" s="344"/>
      <c r="C4" s="157"/>
      <c r="D4" s="265"/>
      <c r="E4" s="157"/>
      <c r="F4" s="157"/>
      <c r="G4" s="157"/>
      <c r="H4" s="157"/>
      <c r="I4" s="157"/>
      <c r="J4" s="157"/>
      <c r="K4" s="157"/>
      <c r="L4" s="157"/>
      <c r="M4" s="157"/>
      <c r="N4" s="157"/>
      <c r="O4" s="157"/>
      <c r="P4" s="157"/>
      <c r="Q4" s="157"/>
      <c r="R4" s="157"/>
      <c r="S4" s="157"/>
      <c r="T4" s="157"/>
      <c r="U4" s="345" t="s">
        <v>204</v>
      </c>
      <c r="V4" s="342"/>
    </row>
    <row r="5" spans="2:22" s="351" customFormat="1" ht="13.5" customHeight="1">
      <c r="B5" s="346"/>
      <c r="C5" s="347" t="s">
        <v>205</v>
      </c>
      <c r="D5" s="348"/>
      <c r="E5" s="348"/>
      <c r="F5" s="348"/>
      <c r="G5" s="348"/>
      <c r="H5" s="349"/>
      <c r="I5" s="347" t="s">
        <v>206</v>
      </c>
      <c r="J5" s="348"/>
      <c r="K5" s="348"/>
      <c r="L5" s="348"/>
      <c r="M5" s="349"/>
      <c r="N5" s="347" t="s">
        <v>207</v>
      </c>
      <c r="O5" s="349"/>
      <c r="P5" s="347" t="s">
        <v>208</v>
      </c>
      <c r="Q5" s="348"/>
      <c r="R5" s="348"/>
      <c r="S5" s="348"/>
      <c r="T5" s="348"/>
      <c r="U5" s="348"/>
      <c r="V5" s="350"/>
    </row>
    <row r="6" spans="2:22" s="351" customFormat="1" ht="13.5" customHeight="1">
      <c r="B6" s="352" t="s">
        <v>185</v>
      </c>
      <c r="C6" s="353" t="s">
        <v>209</v>
      </c>
      <c r="D6" s="353" t="s">
        <v>210</v>
      </c>
      <c r="E6" s="354" t="s">
        <v>200</v>
      </c>
      <c r="F6" s="355" t="s">
        <v>211</v>
      </c>
      <c r="G6" s="355" t="s">
        <v>212</v>
      </c>
      <c r="H6" s="355" t="s">
        <v>213</v>
      </c>
      <c r="I6" s="354" t="s">
        <v>209</v>
      </c>
      <c r="J6" s="354" t="s">
        <v>200</v>
      </c>
      <c r="K6" s="355" t="s">
        <v>211</v>
      </c>
      <c r="L6" s="355" t="s">
        <v>212</v>
      </c>
      <c r="M6" s="355" t="s">
        <v>213</v>
      </c>
      <c r="N6" s="353" t="s">
        <v>209</v>
      </c>
      <c r="O6" s="353" t="s">
        <v>214</v>
      </c>
      <c r="P6" s="356" t="s">
        <v>215</v>
      </c>
      <c r="Q6" s="357"/>
      <c r="R6" s="356" t="s">
        <v>216</v>
      </c>
      <c r="S6" s="357"/>
      <c r="T6" s="358" t="s">
        <v>217</v>
      </c>
      <c r="U6" s="359"/>
      <c r="V6" s="350"/>
    </row>
    <row r="7" spans="2:22" s="351" customFormat="1" ht="13.5" customHeight="1">
      <c r="B7" s="360"/>
      <c r="C7" s="119"/>
      <c r="D7" s="119"/>
      <c r="E7" s="361"/>
      <c r="F7" s="361"/>
      <c r="G7" s="361"/>
      <c r="H7" s="361"/>
      <c r="I7" s="361"/>
      <c r="J7" s="361"/>
      <c r="K7" s="361"/>
      <c r="L7" s="361"/>
      <c r="M7" s="361"/>
      <c r="N7" s="119"/>
      <c r="O7" s="119"/>
      <c r="P7" s="362" t="s">
        <v>218</v>
      </c>
      <c r="Q7" s="362" t="s">
        <v>219</v>
      </c>
      <c r="R7" s="362" t="s">
        <v>220</v>
      </c>
      <c r="S7" s="362" t="s">
        <v>219</v>
      </c>
      <c r="T7" s="362" t="s">
        <v>220</v>
      </c>
      <c r="U7" s="362" t="s">
        <v>219</v>
      </c>
      <c r="V7" s="350"/>
    </row>
    <row r="8" spans="2:21" s="176" customFormat="1" ht="15" customHeight="1">
      <c r="B8" s="259" t="s">
        <v>221</v>
      </c>
      <c r="C8" s="363">
        <v>2180777</v>
      </c>
      <c r="D8" s="364">
        <v>3221664</v>
      </c>
      <c r="E8" s="364">
        <v>36538591</v>
      </c>
      <c r="F8" s="364">
        <v>26321680</v>
      </c>
      <c r="G8" s="364">
        <v>8893789</v>
      </c>
      <c r="H8" s="364">
        <v>1323123</v>
      </c>
      <c r="I8" s="364">
        <v>53117</v>
      </c>
      <c r="J8" s="364">
        <v>562746</v>
      </c>
      <c r="K8" s="364">
        <v>406566</v>
      </c>
      <c r="L8" s="364">
        <v>151569</v>
      </c>
      <c r="M8" s="364">
        <v>4611</v>
      </c>
      <c r="N8" s="364">
        <v>30486</v>
      </c>
      <c r="O8" s="364">
        <v>2494311</v>
      </c>
      <c r="P8" s="364">
        <v>1208</v>
      </c>
      <c r="Q8" s="364">
        <v>362400</v>
      </c>
      <c r="R8" s="364">
        <v>2427</v>
      </c>
      <c r="S8" s="364">
        <v>194160</v>
      </c>
      <c r="T8" s="364">
        <v>39230</v>
      </c>
      <c r="U8" s="364">
        <v>35371</v>
      </c>
    </row>
    <row r="9" spans="2:21" s="209" customFormat="1" ht="15" customHeight="1">
      <c r="B9" s="365" t="s">
        <v>222</v>
      </c>
      <c r="C9" s="363">
        <v>2493925</v>
      </c>
      <c r="D9" s="364">
        <v>3606677</v>
      </c>
      <c r="E9" s="364">
        <v>42873529.98</v>
      </c>
      <c r="F9" s="364">
        <v>31237819.326</v>
      </c>
      <c r="G9" s="364">
        <v>10153732.541</v>
      </c>
      <c r="H9" s="364">
        <v>1481978.113</v>
      </c>
      <c r="I9" s="364">
        <v>64528</v>
      </c>
      <c r="J9" s="364">
        <v>704046.414</v>
      </c>
      <c r="K9" s="364">
        <v>514783.341</v>
      </c>
      <c r="L9" s="364">
        <v>184680.947</v>
      </c>
      <c r="M9" s="364">
        <v>4582.126</v>
      </c>
      <c r="N9" s="364">
        <v>36492</v>
      </c>
      <c r="O9" s="364">
        <v>2882444.976</v>
      </c>
      <c r="P9" s="364">
        <v>1282</v>
      </c>
      <c r="Q9" s="364">
        <v>383994.7</v>
      </c>
      <c r="R9" s="364">
        <v>2718</v>
      </c>
      <c r="S9" s="364">
        <v>212880</v>
      </c>
      <c r="T9" s="364">
        <v>41727</v>
      </c>
      <c r="U9" s="364">
        <v>36257.719</v>
      </c>
    </row>
    <row r="10" spans="2:21" s="209" customFormat="1" ht="15" customHeight="1">
      <c r="B10" s="365" t="s">
        <v>201</v>
      </c>
      <c r="C10" s="363">
        <v>2724318</v>
      </c>
      <c r="D10" s="364">
        <v>4006187</v>
      </c>
      <c r="E10" s="364">
        <v>47412252.49</v>
      </c>
      <c r="F10" s="364">
        <v>34873337.862</v>
      </c>
      <c r="G10" s="364">
        <v>10935315.846</v>
      </c>
      <c r="H10" s="364">
        <v>1603598.782</v>
      </c>
      <c r="I10" s="364">
        <v>73963</v>
      </c>
      <c r="J10" s="364">
        <v>818100.066</v>
      </c>
      <c r="K10" s="364">
        <v>603932.769</v>
      </c>
      <c r="L10" s="364">
        <v>208716.814</v>
      </c>
      <c r="M10" s="364">
        <v>5450.483</v>
      </c>
      <c r="N10" s="364">
        <v>44653</v>
      </c>
      <c r="O10" s="364">
        <v>3236657.687</v>
      </c>
      <c r="P10" s="364">
        <v>1194</v>
      </c>
      <c r="Q10" s="364">
        <v>379655.3</v>
      </c>
      <c r="R10" s="364">
        <v>2817</v>
      </c>
      <c r="S10" s="364">
        <v>191480</v>
      </c>
      <c r="T10" s="364">
        <v>17095</v>
      </c>
      <c r="U10" s="364">
        <v>20623.841</v>
      </c>
    </row>
    <row r="11" spans="2:21" s="367" customFormat="1" ht="15" customHeight="1">
      <c r="B11" s="366" t="s">
        <v>223</v>
      </c>
      <c r="C11" s="363">
        <v>2841856</v>
      </c>
      <c r="D11" s="364">
        <v>4000848</v>
      </c>
      <c r="E11" s="364">
        <v>51353914.935</v>
      </c>
      <c r="F11" s="364">
        <v>38100863.63</v>
      </c>
      <c r="G11" s="364">
        <v>11597500.678</v>
      </c>
      <c r="H11" s="364">
        <v>1655550.627</v>
      </c>
      <c r="I11" s="364">
        <v>80749</v>
      </c>
      <c r="J11" s="364">
        <v>933967.984</v>
      </c>
      <c r="K11" s="364">
        <v>694800.058</v>
      </c>
      <c r="L11" s="364">
        <v>231758.828</v>
      </c>
      <c r="M11" s="364">
        <v>7409.098</v>
      </c>
      <c r="N11" s="364">
        <v>52321</v>
      </c>
      <c r="O11" s="364">
        <v>3622066.69</v>
      </c>
      <c r="P11" s="364">
        <v>1164</v>
      </c>
      <c r="Q11" s="364">
        <v>406396</v>
      </c>
      <c r="R11" s="364">
        <v>3127</v>
      </c>
      <c r="S11" s="364">
        <v>156740</v>
      </c>
      <c r="T11" s="364">
        <v>109</v>
      </c>
      <c r="U11" s="364">
        <v>95</v>
      </c>
    </row>
    <row r="12" spans="2:21" s="371" customFormat="1" ht="15" customHeight="1" thickBot="1">
      <c r="B12" s="368" t="s">
        <v>224</v>
      </c>
      <c r="C12" s="369">
        <f>2601817+82+268795+11</f>
        <v>2870705</v>
      </c>
      <c r="D12" s="370">
        <f>3569831+256886+114728</f>
        <v>3941445</v>
      </c>
      <c r="E12" s="370">
        <f>(47082025358+5126202097)/1000</f>
        <v>52208227.455</v>
      </c>
      <c r="F12" s="370">
        <f>(34170696744+1951460+3705214111+230100)/1000</f>
        <v>37878092.415</v>
      </c>
      <c r="G12" s="370">
        <f>(1298164303-230100+10666669877-1951460)/1000</f>
        <v>11962652.62</v>
      </c>
      <c r="H12" s="370">
        <f>(122823683+2244658737)/1000</f>
        <v>2367482.42</v>
      </c>
      <c r="I12" s="370">
        <f>74310+1+9918+1</f>
        <v>84230</v>
      </c>
      <c r="J12" s="370">
        <f>(833274433+40540+122111266+13120)/1000</f>
        <v>955439.359</v>
      </c>
      <c r="K12" s="370">
        <f>(605722683+40540+90226798+13120)/1000</f>
        <v>696003.141</v>
      </c>
      <c r="L12" s="370">
        <f>(199101405+31719324)/1000</f>
        <v>230820.729</v>
      </c>
      <c r="M12" s="370">
        <f>(28450345+165144)/1000</f>
        <v>28615.489</v>
      </c>
      <c r="N12" s="370">
        <v>65239</v>
      </c>
      <c r="O12" s="370">
        <v>4103267</v>
      </c>
      <c r="P12" s="370">
        <v>1100</v>
      </c>
      <c r="Q12" s="370">
        <f>388170000/1000</f>
        <v>388170</v>
      </c>
      <c r="R12" s="370">
        <v>1428</v>
      </c>
      <c r="S12" s="370">
        <f>(71490000)/1000</f>
        <v>71490</v>
      </c>
      <c r="T12" s="370">
        <v>1</v>
      </c>
      <c r="U12" s="370">
        <f>490/1000</f>
        <v>0.49</v>
      </c>
    </row>
    <row r="13" spans="2:20" s="176" customFormat="1" ht="13.5" customHeight="1">
      <c r="B13" s="372" t="s">
        <v>225</v>
      </c>
      <c r="C13" s="373"/>
      <c r="D13" s="373"/>
      <c r="E13" s="373"/>
      <c r="F13" s="373"/>
      <c r="G13" s="373"/>
      <c r="H13" s="373"/>
      <c r="I13" s="373"/>
      <c r="J13" s="373"/>
      <c r="K13" s="374"/>
      <c r="L13" s="373"/>
      <c r="M13" s="373"/>
      <c r="N13" s="373"/>
      <c r="O13" s="373"/>
      <c r="P13" s="373"/>
      <c r="Q13" s="373"/>
      <c r="R13" s="373"/>
      <c r="S13" s="373"/>
      <c r="T13" s="373"/>
    </row>
    <row r="14" spans="2:21" ht="13.5" customHeight="1">
      <c r="B14" s="185" t="s">
        <v>199</v>
      </c>
      <c r="C14" s="375"/>
      <c r="D14" s="375"/>
      <c r="E14" s="375"/>
      <c r="F14" s="376"/>
      <c r="G14" s="376"/>
      <c r="H14" s="376"/>
      <c r="I14" s="376"/>
      <c r="J14" s="376"/>
      <c r="K14" s="376"/>
      <c r="L14" s="376"/>
      <c r="M14" s="376"/>
      <c r="N14" s="376"/>
      <c r="O14" s="376"/>
      <c r="P14" s="376"/>
      <c r="Q14" s="376"/>
      <c r="R14" s="376"/>
      <c r="S14" s="376"/>
      <c r="T14" s="376"/>
      <c r="U14" s="376"/>
    </row>
    <row r="15" ht="13.5">
      <c r="J15" s="377"/>
    </row>
    <row r="16" ht="13.5">
      <c r="B16" s="378"/>
    </row>
    <row r="17" ht="13.5">
      <c r="B17" s="59"/>
    </row>
    <row r="24" ht="18" customHeight="1"/>
    <row r="25" ht="13.5">
      <c r="U25" s="345"/>
    </row>
    <row r="26" ht="13.5">
      <c r="B26" s="59"/>
    </row>
    <row r="34" ht="19.5" customHeight="1"/>
    <row r="35" spans="2:21" ht="13.5">
      <c r="B35" s="379"/>
      <c r="U35" s="345"/>
    </row>
    <row r="36" ht="13.5">
      <c r="B36" s="379"/>
    </row>
  </sheetData>
  <mergeCells count="14">
    <mergeCell ref="C6:C7"/>
    <mergeCell ref="D6:D7"/>
    <mergeCell ref="E6:E7"/>
    <mergeCell ref="F6:F7"/>
    <mergeCell ref="G6:G7"/>
    <mergeCell ref="H6:H7"/>
    <mergeCell ref="I6:I7"/>
    <mergeCell ref="J6:J7"/>
    <mergeCell ref="O6:O7"/>
    <mergeCell ref="T6:U6"/>
    <mergeCell ref="K6:K7"/>
    <mergeCell ref="L6:L7"/>
    <mergeCell ref="M6:M7"/>
    <mergeCell ref="N6:N7"/>
  </mergeCells>
  <printOptions/>
  <pageMargins left="0.21" right="0.16" top="1.27" bottom="0.984251968503937" header="0.5118110236220472" footer="0.5118110236220472"/>
  <pageSetup horizontalDpi="300" verticalDpi="300" orientation="landscape" paperSize="9" scale="99" r:id="rId1"/>
  <colBreaks count="1" manualBreakCount="1">
    <brk id="13" max="14" man="1"/>
  </colBreaks>
  <ignoredErrors>
    <ignoredError sqref="B9:B12" numberStoredAsText="1"/>
  </ignoredErrors>
</worksheet>
</file>

<file path=xl/worksheets/sheet28.xml><?xml version="1.0" encoding="utf-8"?>
<worksheet xmlns="http://schemas.openxmlformats.org/spreadsheetml/2006/main" xmlns:r="http://schemas.openxmlformats.org/officeDocument/2006/relationships">
  <dimension ref="A1:K35"/>
  <sheetViews>
    <sheetView showGridLines="0" workbookViewId="0" topLeftCell="A1">
      <selection activeCell="A1" sqref="A1"/>
    </sheetView>
  </sheetViews>
  <sheetFormatPr defaultColWidth="19.625" defaultRowHeight="13.5"/>
  <cols>
    <col min="1" max="1" width="7.25390625" style="214" customWidth="1"/>
    <col min="2" max="2" width="10.50390625" style="214" customWidth="1"/>
    <col min="3" max="6" width="12.125" style="214" customWidth="1"/>
    <col min="7" max="8" width="18.00390625" style="214" customWidth="1"/>
    <col min="9" max="9" width="12.125" style="214" customWidth="1"/>
    <col min="10" max="10" width="18.375" style="214" customWidth="1"/>
    <col min="11" max="16384" width="19.625" style="214" customWidth="1"/>
  </cols>
  <sheetData>
    <row r="1" spans="2:11" ht="13.5" customHeight="1">
      <c r="B1" s="261" t="s">
        <v>183</v>
      </c>
      <c r="J1" s="262"/>
      <c r="K1" s="262"/>
    </row>
    <row r="2" spans="2:10" ht="14.25" customHeight="1">
      <c r="B2" s="263" t="s">
        <v>184</v>
      </c>
      <c r="C2" s="264"/>
      <c r="D2" s="264"/>
      <c r="E2" s="265"/>
      <c r="F2" s="264"/>
      <c r="G2" s="264"/>
      <c r="H2" s="266"/>
      <c r="I2" s="267"/>
      <c r="J2" s="264"/>
    </row>
    <row r="3" spans="2:10" ht="14.25" thickBot="1">
      <c r="B3" s="268"/>
      <c r="C3" s="264"/>
      <c r="D3" s="264"/>
      <c r="E3" s="265"/>
      <c r="F3" s="264"/>
      <c r="G3" s="264"/>
      <c r="H3" s="266"/>
      <c r="I3" s="267"/>
      <c r="J3" s="264"/>
    </row>
    <row r="4" spans="2:10" s="219" customFormat="1" ht="13.5" customHeight="1">
      <c r="B4" s="269" t="s">
        <v>185</v>
      </c>
      <c r="C4" s="270" t="s">
        <v>186</v>
      </c>
      <c r="D4" s="271"/>
      <c r="E4" s="272"/>
      <c r="F4" s="273"/>
      <c r="G4" s="270" t="s">
        <v>187</v>
      </c>
      <c r="H4" s="271"/>
      <c r="I4" s="271"/>
      <c r="J4" s="274"/>
    </row>
    <row r="5" spans="2:9" s="219" customFormat="1" ht="13.5" customHeight="1">
      <c r="B5" s="251"/>
      <c r="C5" s="275" t="s">
        <v>188</v>
      </c>
      <c r="D5" s="276"/>
      <c r="E5" s="275" t="s">
        <v>189</v>
      </c>
      <c r="F5" s="276"/>
      <c r="G5" s="277" t="s">
        <v>190</v>
      </c>
      <c r="H5" s="277" t="s">
        <v>191</v>
      </c>
      <c r="I5" s="277" t="s">
        <v>192</v>
      </c>
    </row>
    <row r="6" spans="2:9" s="219" customFormat="1" ht="13.5" customHeight="1">
      <c r="B6" s="71"/>
      <c r="C6" s="278" t="s">
        <v>193</v>
      </c>
      <c r="D6" s="279" t="s">
        <v>194</v>
      </c>
      <c r="E6" s="278" t="s">
        <v>193</v>
      </c>
      <c r="F6" s="278" t="s">
        <v>194</v>
      </c>
      <c r="G6" s="280" t="s">
        <v>195</v>
      </c>
      <c r="H6" s="280" t="s">
        <v>195</v>
      </c>
      <c r="I6" s="281" t="s">
        <v>179</v>
      </c>
    </row>
    <row r="7" spans="2:10" s="234" customFormat="1" ht="15" customHeight="1">
      <c r="B7" s="282" t="s">
        <v>180</v>
      </c>
      <c r="C7" s="283">
        <v>219688</v>
      </c>
      <c r="D7" s="284">
        <v>35.23464314354451</v>
      </c>
      <c r="E7" s="285">
        <v>116706</v>
      </c>
      <c r="F7" s="284">
        <v>45.882394568307</v>
      </c>
      <c r="G7" s="285">
        <v>25142183</v>
      </c>
      <c r="H7" s="286">
        <v>17049426</v>
      </c>
      <c r="I7" s="284">
        <v>67.81203525564983</v>
      </c>
      <c r="J7" s="287"/>
    </row>
    <row r="8" spans="2:9" s="288" customFormat="1" ht="15" customHeight="1">
      <c r="B8" s="289">
        <v>17</v>
      </c>
      <c r="C8" s="283">
        <v>237943</v>
      </c>
      <c r="D8" s="284">
        <v>35.63407913259652</v>
      </c>
      <c r="E8" s="285">
        <v>127025</v>
      </c>
      <c r="F8" s="284">
        <v>46.80757765027987</v>
      </c>
      <c r="G8" s="285">
        <v>28079275.387</v>
      </c>
      <c r="H8" s="285">
        <v>19217119.437</v>
      </c>
      <c r="I8" s="284">
        <v>68.43880111627469</v>
      </c>
    </row>
    <row r="9" spans="2:9" s="234" customFormat="1" ht="13.5" customHeight="1">
      <c r="B9" s="289">
        <v>18</v>
      </c>
      <c r="C9" s="283">
        <v>251151</v>
      </c>
      <c r="D9" s="284">
        <v>35.689204609239226</v>
      </c>
      <c r="E9" s="285">
        <v>135443</v>
      </c>
      <c r="F9" s="284">
        <v>47.172959041515746</v>
      </c>
      <c r="G9" s="285">
        <v>29719293.794</v>
      </c>
      <c r="H9" s="285">
        <v>20364779.358</v>
      </c>
      <c r="I9" s="284">
        <v>68.52376607317441</v>
      </c>
    </row>
    <row r="10" spans="1:9" s="234" customFormat="1" ht="15" customHeight="1">
      <c r="A10" s="290"/>
      <c r="B10" s="289">
        <v>19</v>
      </c>
      <c r="C10" s="283">
        <v>249019</v>
      </c>
      <c r="D10" s="284">
        <v>35.292858772724244</v>
      </c>
      <c r="E10" s="285">
        <v>136078</v>
      </c>
      <c r="F10" s="284">
        <v>46.78132982216095</v>
      </c>
      <c r="G10" s="285">
        <v>31119439</v>
      </c>
      <c r="H10" s="285">
        <v>21617803</v>
      </c>
      <c r="I10" s="284">
        <v>69.4672002281275</v>
      </c>
    </row>
    <row r="11" spans="1:9" s="239" customFormat="1" ht="15" customHeight="1">
      <c r="A11" s="291"/>
      <c r="B11" s="292">
        <v>20</v>
      </c>
      <c r="C11" s="293">
        <v>208626</v>
      </c>
      <c r="D11" s="294">
        <f>C11/709281*100</f>
        <v>29.41373024231581</v>
      </c>
      <c r="E11" s="295">
        <v>118830</v>
      </c>
      <c r="F11" s="294">
        <f>E11/295168*100</f>
        <v>40.2584290980052</v>
      </c>
      <c r="G11" s="295">
        <f>G12+G13</f>
        <v>28173585.470000003</v>
      </c>
      <c r="H11" s="295">
        <f>H12+H13</f>
        <v>18325583.742</v>
      </c>
      <c r="I11" s="294">
        <f>H11/G11*100</f>
        <v>65.04526646604344</v>
      </c>
    </row>
    <row r="12" spans="1:9" s="298" customFormat="1" ht="15" customHeight="1">
      <c r="A12" s="291"/>
      <c r="B12" s="296"/>
      <c r="C12" s="297"/>
      <c r="D12" s="297"/>
      <c r="E12" s="297"/>
      <c r="F12" s="297" t="s">
        <v>181</v>
      </c>
      <c r="G12" s="295">
        <f>(18608057407+1397733193)/1000</f>
        <v>20005790.6</v>
      </c>
      <c r="H12" s="295">
        <f>(16165471127+1352407182)/1000</f>
        <v>17517878.309</v>
      </c>
      <c r="I12" s="294"/>
    </row>
    <row r="13" spans="1:9" s="298" customFormat="1" ht="15" customHeight="1" thickBot="1">
      <c r="A13" s="299"/>
      <c r="B13" s="300"/>
      <c r="C13" s="301"/>
      <c r="D13" s="301"/>
      <c r="E13" s="301"/>
      <c r="F13" s="301" t="s">
        <v>182</v>
      </c>
      <c r="G13" s="302">
        <f>(7931241849+236553021)/1000</f>
        <v>8167794.87</v>
      </c>
      <c r="H13" s="302">
        <f>(766053293+41652140)/1000</f>
        <v>807705.433</v>
      </c>
      <c r="I13" s="303"/>
    </row>
    <row r="14" spans="2:9" s="234" customFormat="1" ht="13.5" customHeight="1">
      <c r="B14" s="304" t="s">
        <v>196</v>
      </c>
      <c r="C14" s="305"/>
      <c r="D14" s="305"/>
      <c r="E14" s="305"/>
      <c r="F14" s="305"/>
      <c r="G14" s="305"/>
      <c r="H14" s="305"/>
      <c r="I14" s="305"/>
    </row>
    <row r="15" spans="2:9" s="234" customFormat="1" ht="13.5" customHeight="1">
      <c r="B15" s="306" t="s">
        <v>197</v>
      </c>
      <c r="C15" s="307"/>
      <c r="D15" s="287"/>
      <c r="E15" s="307"/>
      <c r="F15" s="287"/>
      <c r="G15" s="307"/>
      <c r="H15" s="307"/>
      <c r="I15" s="308"/>
    </row>
    <row r="16" spans="2:9" s="234" customFormat="1" ht="13.5" customHeight="1">
      <c r="B16" s="306" t="s">
        <v>198</v>
      </c>
      <c r="C16" s="307"/>
      <c r="D16" s="287"/>
      <c r="E16" s="307"/>
      <c r="F16" s="287"/>
      <c r="G16" s="307"/>
      <c r="H16" s="307"/>
      <c r="I16" s="308"/>
    </row>
    <row r="17" spans="2:8" s="264" customFormat="1" ht="13.5">
      <c r="B17" s="309" t="s">
        <v>199</v>
      </c>
      <c r="C17" s="310"/>
      <c r="D17" s="311"/>
      <c r="E17" s="312"/>
      <c r="F17" s="313"/>
      <c r="H17" s="314"/>
    </row>
    <row r="18" spans="2:9" s="264" customFormat="1" ht="13.5">
      <c r="B18" s="315"/>
      <c r="C18" s="316"/>
      <c r="D18" s="317"/>
      <c r="E18" s="318"/>
      <c r="F18" s="317"/>
      <c r="G18" s="316"/>
      <c r="H18" s="316"/>
      <c r="I18" s="317"/>
    </row>
    <row r="19" spans="2:9" s="274" customFormat="1" ht="13.5" customHeight="1">
      <c r="B19" s="319"/>
      <c r="C19" s="264"/>
      <c r="D19" s="317"/>
      <c r="E19" s="316"/>
      <c r="F19" s="317"/>
      <c r="G19" s="316"/>
      <c r="H19" s="316"/>
      <c r="I19" s="317"/>
    </row>
    <row r="20" spans="2:9" s="274" customFormat="1" ht="13.5" customHeight="1">
      <c r="B20" s="320"/>
      <c r="C20" s="321"/>
      <c r="D20" s="322"/>
      <c r="E20" s="321"/>
      <c r="F20" s="322"/>
      <c r="G20" s="321"/>
      <c r="H20" s="322"/>
      <c r="I20" s="322"/>
    </row>
    <row r="21" spans="2:9" s="274" customFormat="1" ht="13.5" customHeight="1">
      <c r="B21" s="323"/>
      <c r="C21" s="321"/>
      <c r="D21" s="322"/>
      <c r="E21" s="321"/>
      <c r="F21" s="322"/>
      <c r="G21" s="324"/>
      <c r="H21" s="324"/>
      <c r="I21" s="324"/>
    </row>
    <row r="22" spans="2:10" s="264" customFormat="1" ht="13.5" customHeight="1">
      <c r="B22" s="323"/>
      <c r="C22" s="324"/>
      <c r="D22" s="324"/>
      <c r="E22" s="324"/>
      <c r="F22" s="324"/>
      <c r="G22" s="325"/>
      <c r="H22" s="325"/>
      <c r="I22" s="326"/>
      <c r="J22" s="317"/>
    </row>
    <row r="23" spans="2:10" s="264" customFormat="1" ht="13.5" customHeight="1">
      <c r="B23" s="327"/>
      <c r="C23" s="328"/>
      <c r="D23" s="329"/>
      <c r="E23" s="328"/>
      <c r="F23" s="329"/>
      <c r="G23" s="328"/>
      <c r="H23" s="328"/>
      <c r="I23" s="329"/>
      <c r="J23" s="317"/>
    </row>
    <row r="24" spans="2:10" s="264" customFormat="1" ht="13.5" customHeight="1">
      <c r="B24" s="327"/>
      <c r="C24" s="328"/>
      <c r="D24" s="329"/>
      <c r="E24" s="328"/>
      <c r="F24" s="329"/>
      <c r="G24" s="328"/>
      <c r="H24" s="328"/>
      <c r="I24" s="330"/>
      <c r="J24" s="317"/>
    </row>
    <row r="25" spans="2:9" s="334" customFormat="1" ht="18.75" customHeight="1">
      <c r="B25" s="331"/>
      <c r="C25" s="332"/>
      <c r="D25" s="330"/>
      <c r="E25" s="332"/>
      <c r="F25" s="330"/>
      <c r="G25" s="332"/>
      <c r="H25" s="333"/>
      <c r="I25" s="330"/>
    </row>
    <row r="26" spans="2:9" s="334" customFormat="1" ht="18.75" customHeight="1">
      <c r="B26" s="331"/>
      <c r="C26" s="332"/>
      <c r="D26" s="330"/>
      <c r="E26" s="332"/>
      <c r="F26" s="330"/>
      <c r="G26" s="332"/>
      <c r="H26" s="332"/>
      <c r="I26" s="330"/>
    </row>
    <row r="27" spans="2:9" s="264" customFormat="1" ht="13.5">
      <c r="B27" s="335"/>
      <c r="C27" s="336"/>
      <c r="D27" s="337"/>
      <c r="E27" s="336"/>
      <c r="F27" s="337"/>
      <c r="G27" s="336"/>
      <c r="H27" s="336"/>
      <c r="I27" s="337"/>
    </row>
    <row r="28" s="264" customFormat="1" ht="13.5">
      <c r="B28" s="338"/>
    </row>
    <row r="29" s="264" customFormat="1" ht="13.5">
      <c r="B29" s="338"/>
    </row>
    <row r="30" s="264" customFormat="1" ht="13.5"/>
    <row r="31" s="264" customFormat="1" ht="13.5"/>
    <row r="32" s="264" customFormat="1" ht="13.5"/>
    <row r="33" s="264" customFormat="1" ht="13.5"/>
    <row r="34" s="264" customFormat="1" ht="13.5"/>
    <row r="35" spans="2:9" ht="13.5">
      <c r="B35" s="264"/>
      <c r="C35" s="264"/>
      <c r="D35" s="264"/>
      <c r="E35" s="264"/>
      <c r="F35" s="264"/>
      <c r="G35" s="264"/>
      <c r="H35" s="264"/>
      <c r="I35" s="264"/>
    </row>
  </sheetData>
  <mergeCells count="2">
    <mergeCell ref="B4:B6"/>
    <mergeCell ref="B20:B22"/>
  </mergeCells>
  <printOptions/>
  <pageMargins left="0.2" right="0.21" top="0.7874015748031497" bottom="0.984251968503937" header="0.5118110236220472" footer="0.5118110236220472"/>
  <pageSetup horizontalDpi="360" verticalDpi="360" orientation="landscape" paperSize="9" scale="95" r:id="rId1"/>
</worksheet>
</file>

<file path=xl/worksheets/sheet29.xml><?xml version="1.0" encoding="utf-8"?>
<worksheet xmlns="http://schemas.openxmlformats.org/spreadsheetml/2006/main" xmlns:r="http://schemas.openxmlformats.org/officeDocument/2006/relationships">
  <sheetPr>
    <pageSetUpPr fitToPage="1"/>
  </sheetPr>
  <dimension ref="B1:E25"/>
  <sheetViews>
    <sheetView showGridLines="0" workbookViewId="0" topLeftCell="A1">
      <selection activeCell="A1" sqref="A1"/>
    </sheetView>
  </sheetViews>
  <sheetFormatPr defaultColWidth="19.625" defaultRowHeight="13.5"/>
  <cols>
    <col min="1" max="1" width="4.625" style="154" customWidth="1"/>
    <col min="2" max="3" width="25.625" style="154" customWidth="1"/>
    <col min="4" max="4" width="29.50390625" style="154" customWidth="1"/>
    <col min="5" max="5" width="25.625" style="154" customWidth="1"/>
    <col min="6" max="16384" width="19.625" style="154" customWidth="1"/>
  </cols>
  <sheetData>
    <row r="1" ht="13.5" customHeight="1">
      <c r="B1" s="261"/>
    </row>
    <row r="2" spans="2:5" ht="13.5">
      <c r="B2" s="641" t="s">
        <v>396</v>
      </c>
      <c r="C2" s="157"/>
      <c r="D2" s="157"/>
      <c r="E2" s="643"/>
    </row>
    <row r="3" spans="2:5" ht="1.5" customHeight="1" thickBot="1">
      <c r="B3" s="644"/>
      <c r="C3" s="645"/>
      <c r="D3" s="645"/>
      <c r="E3" s="661"/>
    </row>
    <row r="4" spans="2:5" s="193" customFormat="1" ht="13.5" customHeight="1">
      <c r="B4" s="250"/>
      <c r="C4" s="646" t="s">
        <v>397</v>
      </c>
      <c r="D4" s="69" t="s">
        <v>398</v>
      </c>
      <c r="E4" s="662"/>
    </row>
    <row r="5" spans="2:5" s="648" customFormat="1" ht="13.5" customHeight="1">
      <c r="B5" s="663" t="s">
        <v>399</v>
      </c>
      <c r="C5" s="664" t="s">
        <v>400</v>
      </c>
      <c r="D5" s="665" t="s">
        <v>401</v>
      </c>
      <c r="E5" s="665" t="s">
        <v>402</v>
      </c>
    </row>
    <row r="6" spans="2:5" s="653" customFormat="1" ht="12.75" customHeight="1">
      <c r="B6" s="666"/>
      <c r="C6" s="650" t="s">
        <v>403</v>
      </c>
      <c r="D6" s="650" t="s">
        <v>404</v>
      </c>
      <c r="E6" s="667" t="s">
        <v>405</v>
      </c>
    </row>
    <row r="7" spans="2:5" s="670" customFormat="1" ht="13.5" customHeight="1">
      <c r="B7" s="668" t="s">
        <v>89</v>
      </c>
      <c r="C7" s="669">
        <v>49347</v>
      </c>
      <c r="D7" s="152">
        <v>1461606</v>
      </c>
      <c r="E7" s="152">
        <v>32909252</v>
      </c>
    </row>
    <row r="8" spans="2:5" s="670" customFormat="1" ht="13.5" customHeight="1">
      <c r="B8" s="668">
        <v>17</v>
      </c>
      <c r="C8" s="669">
        <v>50995</v>
      </c>
      <c r="D8" s="152">
        <v>1419491</v>
      </c>
      <c r="E8" s="152">
        <v>33141151</v>
      </c>
    </row>
    <row r="9" spans="2:5" s="670" customFormat="1" ht="13.5" customHeight="1">
      <c r="B9" s="668">
        <v>18</v>
      </c>
      <c r="C9" s="669">
        <v>45129</v>
      </c>
      <c r="D9" s="152">
        <v>1379270</v>
      </c>
      <c r="E9" s="152">
        <v>32157983</v>
      </c>
    </row>
    <row r="10" spans="2:5" s="183" customFormat="1" ht="16.5" customHeight="1" thickBot="1">
      <c r="B10" s="668">
        <v>19</v>
      </c>
      <c r="C10" s="669">
        <v>43214</v>
      </c>
      <c r="D10" s="152">
        <v>1345924</v>
      </c>
      <c r="E10" s="152">
        <v>32188974</v>
      </c>
    </row>
    <row r="11" spans="2:5" s="183" customFormat="1" ht="13.5" customHeight="1">
      <c r="B11" s="671" t="s">
        <v>395</v>
      </c>
      <c r="C11" s="672"/>
      <c r="D11" s="672"/>
      <c r="E11" s="672"/>
    </row>
    <row r="12" spans="2:4" ht="13.5" customHeight="1">
      <c r="B12" s="660" t="s">
        <v>394</v>
      </c>
      <c r="C12" s="637"/>
      <c r="D12" s="640"/>
    </row>
    <row r="13" spans="3:5" ht="13.5" customHeight="1">
      <c r="C13" s="640"/>
      <c r="D13" s="640"/>
      <c r="E13" s="640"/>
    </row>
    <row r="14" spans="2:5" ht="13.5" customHeight="1">
      <c r="B14" s="342"/>
      <c r="C14" s="640"/>
      <c r="D14" s="640"/>
      <c r="E14" s="640"/>
    </row>
    <row r="15" spans="2:5" ht="13.5" customHeight="1">
      <c r="B15" s="342"/>
      <c r="C15" s="640"/>
      <c r="D15" s="640"/>
      <c r="E15" s="640"/>
    </row>
    <row r="16" spans="2:5" ht="13.5" customHeight="1">
      <c r="B16" s="342"/>
      <c r="C16" s="640"/>
      <c r="D16" s="640"/>
      <c r="E16" s="640"/>
    </row>
    <row r="17" spans="2:5" ht="13.5" customHeight="1">
      <c r="B17" s="342"/>
      <c r="C17" s="640"/>
      <c r="D17" s="640"/>
      <c r="E17" s="640"/>
    </row>
    <row r="18" spans="2:5" ht="13.5" customHeight="1">
      <c r="B18" s="342"/>
      <c r="C18" s="640"/>
      <c r="D18" s="640"/>
      <c r="E18" s="640"/>
    </row>
    <row r="19" spans="2:5" ht="13.5" customHeight="1">
      <c r="B19" s="342"/>
      <c r="C19" s="640"/>
      <c r="D19" s="640"/>
      <c r="E19" s="640"/>
    </row>
    <row r="20" spans="2:5" ht="13.5" customHeight="1">
      <c r="B20" s="342"/>
      <c r="C20" s="640"/>
      <c r="D20" s="640"/>
      <c r="E20" s="640"/>
    </row>
    <row r="21" spans="2:5" ht="13.5">
      <c r="B21" s="342"/>
      <c r="C21" s="640"/>
      <c r="D21" s="640"/>
      <c r="E21" s="640"/>
    </row>
    <row r="22" spans="2:5" ht="13.5">
      <c r="B22" s="342"/>
      <c r="C22" s="640"/>
      <c r="D22" s="640"/>
      <c r="E22" s="640"/>
    </row>
    <row r="23" spans="2:5" ht="13.5">
      <c r="B23" s="342"/>
      <c r="C23" s="640"/>
      <c r="D23" s="640"/>
      <c r="E23" s="640"/>
    </row>
    <row r="24" spans="2:5" ht="13.5">
      <c r="B24" s="342"/>
      <c r="C24" s="640"/>
      <c r="D24" s="640"/>
      <c r="E24" s="640"/>
    </row>
    <row r="25" spans="3:5" ht="13.5">
      <c r="C25" s="640"/>
      <c r="D25" s="640"/>
      <c r="E25" s="640"/>
    </row>
  </sheetData>
  <printOptions/>
  <pageMargins left="0.75" right="0.75" top="1" bottom="1" header="0.512" footer="0.51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O14"/>
  <sheetViews>
    <sheetView showGridLines="0" workbookViewId="0" topLeftCell="A1">
      <selection activeCell="A1" sqref="A1"/>
    </sheetView>
  </sheetViews>
  <sheetFormatPr defaultColWidth="9.00390625" defaultRowHeight="13.5"/>
  <cols>
    <col min="1" max="1" width="3.625" style="154" customWidth="1"/>
    <col min="2" max="2" width="10.625" style="154" customWidth="1"/>
    <col min="3" max="8" width="13.375" style="154" customWidth="1"/>
    <col min="9" max="9" width="13.625" style="154" customWidth="1"/>
    <col min="10" max="15" width="12.875" style="154" customWidth="1"/>
    <col min="16" max="16384" width="9.00390625" style="154" customWidth="1"/>
  </cols>
  <sheetData>
    <row r="1" spans="2:8" ht="13.5" customHeight="1">
      <c r="B1" s="55" t="s">
        <v>7</v>
      </c>
      <c r="C1" s="55"/>
      <c r="H1" s="157"/>
    </row>
    <row r="2" spans="2:8" ht="13.5" customHeight="1">
      <c r="B2" s="575" t="s">
        <v>1</v>
      </c>
      <c r="C2" s="55"/>
      <c r="H2" s="157"/>
    </row>
    <row r="3" ht="13.5" customHeight="1">
      <c r="B3" s="156" t="s">
        <v>54</v>
      </c>
    </row>
    <row r="4" ht="14.25" thickBot="1"/>
    <row r="5" spans="2:15" ht="18" customHeight="1">
      <c r="B5" s="188" t="s">
        <v>76</v>
      </c>
      <c r="C5" s="1015" t="s">
        <v>44</v>
      </c>
      <c r="D5" s="1015"/>
      <c r="E5" s="535"/>
      <c r="F5" s="191" t="s">
        <v>45</v>
      </c>
      <c r="G5" s="191" t="s">
        <v>55</v>
      </c>
      <c r="H5" s="191" t="s">
        <v>46</v>
      </c>
      <c r="I5" s="513" t="s">
        <v>47</v>
      </c>
      <c r="J5" s="513"/>
      <c r="K5" s="513"/>
      <c r="L5" s="535" t="s">
        <v>48</v>
      </c>
      <c r="M5" s="742"/>
      <c r="N5" s="535" t="s">
        <v>49</v>
      </c>
      <c r="O5" s="767"/>
    </row>
    <row r="6" spans="2:15" ht="18" customHeight="1">
      <c r="B6" s="1016"/>
      <c r="C6" s="1017" t="s">
        <v>96</v>
      </c>
      <c r="D6" s="1017" t="s">
        <v>262</v>
      </c>
      <c r="E6" s="1018" t="s">
        <v>263</v>
      </c>
      <c r="F6" s="982"/>
      <c r="G6" s="982"/>
      <c r="H6" s="982"/>
      <c r="I6" s="1017" t="s">
        <v>96</v>
      </c>
      <c r="J6" s="1017" t="s">
        <v>262</v>
      </c>
      <c r="K6" s="1017" t="s">
        <v>263</v>
      </c>
      <c r="L6" s="988" t="s">
        <v>50</v>
      </c>
      <c r="M6" s="988" t="s">
        <v>51</v>
      </c>
      <c r="N6" s="988" t="s">
        <v>50</v>
      </c>
      <c r="O6" s="988" t="s">
        <v>51</v>
      </c>
    </row>
    <row r="7" spans="2:15" s="626" customFormat="1" ht="18" customHeight="1">
      <c r="B7" s="1019"/>
      <c r="C7" s="1017"/>
      <c r="D7" s="1017"/>
      <c r="E7" s="1018"/>
      <c r="F7" s="1020" t="s">
        <v>52</v>
      </c>
      <c r="G7" s="1020" t="s">
        <v>56</v>
      </c>
      <c r="H7" s="1020" t="s">
        <v>57</v>
      </c>
      <c r="I7" s="1017"/>
      <c r="J7" s="1017"/>
      <c r="K7" s="1017"/>
      <c r="L7" s="203" t="s">
        <v>58</v>
      </c>
      <c r="M7" s="203" t="s">
        <v>59</v>
      </c>
      <c r="N7" s="203" t="s">
        <v>60</v>
      </c>
      <c r="O7" s="203" t="s">
        <v>61</v>
      </c>
    </row>
    <row r="8" spans="2:15" ht="14.25" customHeight="1">
      <c r="B8" s="854" t="s">
        <v>180</v>
      </c>
      <c r="C8" s="1021">
        <v>6287</v>
      </c>
      <c r="D8" s="1021">
        <v>1505</v>
      </c>
      <c r="E8" s="1021">
        <v>4775</v>
      </c>
      <c r="F8" s="1021">
        <v>25362</v>
      </c>
      <c r="G8" s="1021">
        <v>7218</v>
      </c>
      <c r="H8" s="1021">
        <v>18698</v>
      </c>
      <c r="I8" s="1021">
        <v>1817</v>
      </c>
      <c r="J8" s="770">
        <v>599</v>
      </c>
      <c r="K8" s="770">
        <v>1216</v>
      </c>
      <c r="L8" s="1022">
        <f>G8/C8</f>
        <v>1.1480833465881979</v>
      </c>
      <c r="M8" s="1022">
        <f>H8/F8</f>
        <v>0.7372446967904739</v>
      </c>
      <c r="N8" s="1011">
        <f>I8/C8*100</f>
        <v>28.900906632734213</v>
      </c>
      <c r="O8" s="1011">
        <f>I8/F8*100</f>
        <v>7.164261493573062</v>
      </c>
    </row>
    <row r="9" spans="2:15" s="626" customFormat="1" ht="14.25" customHeight="1">
      <c r="B9" s="748">
        <v>17</v>
      </c>
      <c r="C9" s="1021">
        <v>6030</v>
      </c>
      <c r="D9" s="1021">
        <v>1477</v>
      </c>
      <c r="E9" s="1021">
        <v>4522</v>
      </c>
      <c r="F9" s="1021">
        <v>24658</v>
      </c>
      <c r="G9" s="1021">
        <v>7988</v>
      </c>
      <c r="H9" s="1021">
        <v>20880</v>
      </c>
      <c r="I9" s="1021">
        <v>1656</v>
      </c>
      <c r="J9" s="770">
        <v>564</v>
      </c>
      <c r="K9" s="770">
        <v>1086</v>
      </c>
      <c r="L9" s="1022">
        <f>G9/C9</f>
        <v>1.324709784411277</v>
      </c>
      <c r="M9" s="1022">
        <f>H9/F9</f>
        <v>0.846784005191013</v>
      </c>
      <c r="N9" s="1011">
        <f>I9/C9*100</f>
        <v>27.46268656716418</v>
      </c>
      <c r="O9" s="1011">
        <f>I9/F9*100</f>
        <v>6.71587314461838</v>
      </c>
    </row>
    <row r="10" spans="2:15" s="626" customFormat="1" ht="14.25" customHeight="1">
      <c r="B10" s="748">
        <v>18</v>
      </c>
      <c r="C10" s="1021">
        <v>6059</v>
      </c>
      <c r="D10" s="1021">
        <v>1531</v>
      </c>
      <c r="E10" s="1021">
        <v>4494</v>
      </c>
      <c r="F10" s="1021">
        <v>24797</v>
      </c>
      <c r="G10" s="1021">
        <v>9115</v>
      </c>
      <c r="H10" s="1021">
        <v>25322</v>
      </c>
      <c r="I10" s="1021">
        <v>1812</v>
      </c>
      <c r="J10" s="770">
        <v>609</v>
      </c>
      <c r="K10" s="770">
        <v>1193</v>
      </c>
      <c r="L10" s="1022">
        <v>1.5043736590196402</v>
      </c>
      <c r="M10" s="1022">
        <v>1.0211719159575756</v>
      </c>
      <c r="N10" s="1011">
        <v>29.905925070143592</v>
      </c>
      <c r="O10" s="1011">
        <v>7.307335564786063</v>
      </c>
    </row>
    <row r="11" spans="2:15" s="626" customFormat="1" ht="14.25" customHeight="1">
      <c r="B11" s="748">
        <v>19</v>
      </c>
      <c r="C11" s="1021">
        <v>6008</v>
      </c>
      <c r="D11" s="1021">
        <v>1559</v>
      </c>
      <c r="E11" s="1021">
        <v>4414</v>
      </c>
      <c r="F11" s="1021">
        <v>24599</v>
      </c>
      <c r="G11" s="1021">
        <v>9513</v>
      </c>
      <c r="H11" s="1021">
        <v>26469</v>
      </c>
      <c r="I11" s="1021">
        <v>1779</v>
      </c>
      <c r="J11" s="770">
        <v>563</v>
      </c>
      <c r="K11" s="770">
        <v>1205</v>
      </c>
      <c r="L11" s="1022">
        <v>1.58</v>
      </c>
      <c r="M11" s="1022">
        <v>1.08</v>
      </c>
      <c r="N11" s="1011">
        <v>29.6</v>
      </c>
      <c r="O11" s="1011">
        <v>7.2</v>
      </c>
    </row>
    <row r="12" spans="2:15" s="180" customFormat="1" ht="14.25" customHeight="1" thickBot="1">
      <c r="B12" s="210">
        <v>20</v>
      </c>
      <c r="C12" s="998">
        <v>7365</v>
      </c>
      <c r="D12" s="998">
        <v>2001</v>
      </c>
      <c r="E12" s="998">
        <v>5279</v>
      </c>
      <c r="F12" s="998">
        <v>29029</v>
      </c>
      <c r="G12" s="998">
        <v>8150</v>
      </c>
      <c r="H12" s="998">
        <v>22261</v>
      </c>
      <c r="I12" s="998">
        <v>1918</v>
      </c>
      <c r="J12" s="774">
        <v>633</v>
      </c>
      <c r="K12" s="774">
        <v>1272</v>
      </c>
      <c r="L12" s="1023">
        <v>1.1065852002715546</v>
      </c>
      <c r="M12" s="1023">
        <v>0.7668538358193531</v>
      </c>
      <c r="N12" s="213">
        <v>26.042090970807873</v>
      </c>
      <c r="O12" s="213">
        <v>6.607185917530744</v>
      </c>
    </row>
    <row r="13" ht="13.5" customHeight="1">
      <c r="B13" s="575" t="s">
        <v>53</v>
      </c>
    </row>
    <row r="14" spans="2:4" ht="13.5" customHeight="1">
      <c r="B14" s="861" t="s">
        <v>0</v>
      </c>
      <c r="C14" s="156"/>
      <c r="D14" s="156"/>
    </row>
    <row r="15" ht="13.5" customHeight="1"/>
    <row r="16" ht="13.5" customHeight="1"/>
    <row r="17" ht="13.5" customHeight="1"/>
    <row r="18" ht="13.5" customHeight="1"/>
    <row r="19" ht="13.5" customHeight="1"/>
  </sheetData>
  <mergeCells count="13">
    <mergeCell ref="L5:M5"/>
    <mergeCell ref="N5:O5"/>
    <mergeCell ref="I6:I7"/>
    <mergeCell ref="C5:E5"/>
    <mergeCell ref="J6:J7"/>
    <mergeCell ref="K6:K7"/>
    <mergeCell ref="F5:F6"/>
    <mergeCell ref="G5:G6"/>
    <mergeCell ref="H5:H6"/>
    <mergeCell ref="B5:B7"/>
    <mergeCell ref="C6:C7"/>
    <mergeCell ref="D6:D7"/>
    <mergeCell ref="E6:E7"/>
  </mergeCells>
  <printOptions/>
  <pageMargins left="0.5905511811023623" right="0.5905511811023623" top="0.7874015748031497" bottom="0.3937007874015748" header="0.5118110236220472" footer="0.5118110236220472"/>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B1:E23"/>
  <sheetViews>
    <sheetView showGridLines="0" workbookViewId="0" topLeftCell="A1">
      <selection activeCell="A1" sqref="A1"/>
    </sheetView>
  </sheetViews>
  <sheetFormatPr defaultColWidth="19.625" defaultRowHeight="13.5"/>
  <cols>
    <col min="1" max="1" width="4.625" style="154" customWidth="1"/>
    <col min="2" max="3" width="25.625" style="154" customWidth="1"/>
    <col min="4" max="4" width="29.50390625" style="154" customWidth="1"/>
    <col min="5" max="5" width="25.625" style="154" customWidth="1"/>
    <col min="6" max="16384" width="19.625" style="154" customWidth="1"/>
  </cols>
  <sheetData>
    <row r="1" ht="13.5" customHeight="1">
      <c r="B1" s="261"/>
    </row>
    <row r="2" spans="3:5" ht="13.5" customHeight="1">
      <c r="C2" s="640"/>
      <c r="D2" s="640"/>
      <c r="E2" s="640"/>
    </row>
    <row r="3" spans="2:5" ht="15" customHeight="1">
      <c r="B3" s="641" t="s">
        <v>389</v>
      </c>
      <c r="C3" s="157"/>
      <c r="D3" s="642" t="s">
        <v>387</v>
      </c>
      <c r="E3" s="643"/>
    </row>
    <row r="4" spans="2:5" ht="1.5" customHeight="1" thickBot="1">
      <c r="B4" s="644"/>
      <c r="C4" s="645"/>
      <c r="D4" s="645"/>
      <c r="E4" s="643"/>
    </row>
    <row r="5" spans="2:5" s="648" customFormat="1" ht="14.25" customHeight="1">
      <c r="B5" s="188" t="s">
        <v>390</v>
      </c>
      <c r="C5" s="646" t="s">
        <v>391</v>
      </c>
      <c r="D5" s="647" t="s">
        <v>392</v>
      </c>
      <c r="E5" s="4"/>
    </row>
    <row r="6" spans="2:5" s="653" customFormat="1" ht="14.25" customHeight="1">
      <c r="B6" s="649"/>
      <c r="C6" s="650" t="s">
        <v>393</v>
      </c>
      <c r="D6" s="651"/>
      <c r="E6" s="652"/>
    </row>
    <row r="7" spans="2:5" s="180" customFormat="1" ht="16.5" customHeight="1" thickBot="1">
      <c r="B7" s="654" t="s">
        <v>388</v>
      </c>
      <c r="C7" s="655">
        <v>45328</v>
      </c>
      <c r="D7" s="656">
        <v>2272745</v>
      </c>
      <c r="E7" s="657"/>
    </row>
    <row r="8" spans="2:5" s="183" customFormat="1" ht="2.25" customHeight="1">
      <c r="B8" s="658"/>
      <c r="C8" s="658"/>
      <c r="D8" s="658"/>
      <c r="E8" s="659"/>
    </row>
    <row r="9" spans="2:4" ht="13.5" customHeight="1">
      <c r="B9" s="660" t="s">
        <v>394</v>
      </c>
      <c r="C9" s="637"/>
      <c r="D9" s="640"/>
    </row>
    <row r="10" spans="2:5" ht="13.5" customHeight="1">
      <c r="B10" s="342"/>
      <c r="C10" s="640"/>
      <c r="D10" s="640"/>
      <c r="E10" s="640"/>
    </row>
    <row r="11" spans="2:5" ht="13.5" customHeight="1">
      <c r="B11" s="342"/>
      <c r="C11" s="640"/>
      <c r="D11" s="640"/>
      <c r="E11" s="640"/>
    </row>
    <row r="12" spans="2:5" ht="13.5" customHeight="1">
      <c r="B12" s="342"/>
      <c r="C12" s="640"/>
      <c r="D12" s="640"/>
      <c r="E12" s="640"/>
    </row>
    <row r="13" spans="2:5" ht="13.5" customHeight="1">
      <c r="B13" s="342"/>
      <c r="C13" s="640"/>
      <c r="D13" s="640"/>
      <c r="E13" s="640"/>
    </row>
    <row r="14" spans="2:5" ht="13.5" customHeight="1">
      <c r="B14" s="342"/>
      <c r="C14" s="640"/>
      <c r="D14" s="640"/>
      <c r="E14" s="640"/>
    </row>
    <row r="15" spans="2:5" ht="13.5" customHeight="1">
      <c r="B15" s="342"/>
      <c r="C15" s="640"/>
      <c r="D15" s="640"/>
      <c r="E15" s="640"/>
    </row>
    <row r="16" spans="2:5" ht="13.5" customHeight="1">
      <c r="B16" s="342"/>
      <c r="C16" s="640"/>
      <c r="D16" s="640"/>
      <c r="E16" s="640"/>
    </row>
    <row r="17" spans="2:5" ht="13.5" customHeight="1">
      <c r="B17" s="342"/>
      <c r="C17" s="640"/>
      <c r="D17" s="640"/>
      <c r="E17" s="640"/>
    </row>
    <row r="18" spans="2:5" ht="13.5" customHeight="1">
      <c r="B18" s="342"/>
      <c r="C18" s="640"/>
      <c r="D18" s="640"/>
      <c r="E18" s="640"/>
    </row>
    <row r="19" spans="2:5" ht="13.5">
      <c r="B19" s="342"/>
      <c r="C19" s="640"/>
      <c r="D19" s="640"/>
      <c r="E19" s="640"/>
    </row>
    <row r="20" spans="2:5" ht="13.5">
      <c r="B20" s="342"/>
      <c r="C20" s="640"/>
      <c r="D20" s="640"/>
      <c r="E20" s="640"/>
    </row>
    <row r="21" spans="2:5" ht="13.5">
      <c r="B21" s="342"/>
      <c r="C21" s="640"/>
      <c r="D21" s="640"/>
      <c r="E21" s="640"/>
    </row>
    <row r="22" spans="2:5" ht="13.5">
      <c r="B22" s="342"/>
      <c r="C22" s="640"/>
      <c r="D22" s="640"/>
      <c r="E22" s="640"/>
    </row>
    <row r="23" spans="3:5" ht="13.5">
      <c r="C23" s="640"/>
      <c r="D23" s="640"/>
      <c r="E23" s="640"/>
    </row>
  </sheetData>
  <mergeCells count="3">
    <mergeCell ref="B8:E8"/>
    <mergeCell ref="D5:D6"/>
    <mergeCell ref="B5:B6"/>
  </mergeCells>
  <printOptions/>
  <pageMargins left="0.75" right="0.75" top="1" bottom="1" header="0.512" footer="0.512"/>
  <pageSetup fitToHeight="1" fitToWidth="1"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pageSetUpPr fitToPage="1"/>
  </sheetPr>
  <dimension ref="B3:BG15"/>
  <sheetViews>
    <sheetView showGridLines="0" workbookViewId="0" topLeftCell="A1">
      <selection activeCell="A1" sqref="A1"/>
    </sheetView>
  </sheetViews>
  <sheetFormatPr defaultColWidth="9.00390625" defaultRowHeight="15" customHeight="1"/>
  <cols>
    <col min="1" max="1" width="3.625" style="7" customWidth="1"/>
    <col min="2" max="8" width="14.625" style="7" customWidth="1"/>
    <col min="9" max="10" width="17.125" style="7" customWidth="1"/>
    <col min="11" max="13" width="17.00390625" style="7" customWidth="1"/>
    <col min="14" max="14" width="17.125" style="7" customWidth="1"/>
    <col min="15" max="15" width="9.00390625" style="7" customWidth="1"/>
    <col min="16" max="16" width="13.25390625" style="7" bestFit="1" customWidth="1"/>
    <col min="17" max="17" width="9.00390625" style="7" customWidth="1"/>
    <col min="18" max="18" width="13.25390625" style="7" bestFit="1" customWidth="1"/>
    <col min="19" max="19" width="7.375" style="7" bestFit="1" customWidth="1"/>
    <col min="20" max="20" width="12.00390625" style="7" bestFit="1" customWidth="1"/>
    <col min="21" max="21" width="7.375" style="7" bestFit="1" customWidth="1"/>
    <col min="22" max="22" width="12.00390625" style="7" bestFit="1" customWidth="1"/>
    <col min="23" max="23" width="7.375" style="7" bestFit="1" customWidth="1"/>
    <col min="24" max="24" width="9.625" style="7" bestFit="1" customWidth="1"/>
    <col min="25" max="25" width="5.25390625" style="7" bestFit="1" customWidth="1"/>
    <col min="26" max="28" width="9.00390625" style="7" customWidth="1"/>
    <col min="29" max="33" width="11.625" style="7" customWidth="1"/>
    <col min="34" max="16384" width="9.00390625" style="7" customWidth="1"/>
  </cols>
  <sheetData>
    <row r="3" ht="15" customHeight="1">
      <c r="B3" s="34" t="s">
        <v>90</v>
      </c>
    </row>
    <row r="4" spans="2:59" ht="15" customHeight="1">
      <c r="B4" s="35" t="s">
        <v>87</v>
      </c>
      <c r="C4" s="33"/>
      <c r="D4" s="33"/>
      <c r="F4" s="18"/>
      <c r="N4" s="2"/>
      <c r="P4" s="2"/>
      <c r="Q4" s="2"/>
      <c r="R4" s="2"/>
      <c r="S4" s="2"/>
      <c r="T4" s="2"/>
      <c r="U4" s="2"/>
      <c r="V4" s="2"/>
      <c r="W4" s="2"/>
      <c r="X4" s="2"/>
      <c r="Y4" s="2"/>
      <c r="Z4" s="2"/>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row>
    <row r="5" spans="6:59" ht="15" customHeight="1" thickBot="1">
      <c r="F5" s="18"/>
      <c r="N5" s="2"/>
      <c r="P5" s="2"/>
      <c r="Q5" s="2"/>
      <c r="R5" s="2"/>
      <c r="S5" s="2"/>
      <c r="T5" s="2"/>
      <c r="U5" s="2"/>
      <c r="V5" s="2"/>
      <c r="W5" s="2"/>
      <c r="X5" s="2"/>
      <c r="Y5" s="2"/>
      <c r="Z5" s="2"/>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row>
    <row r="6" spans="2:59" ht="15" customHeight="1">
      <c r="B6" s="51" t="s">
        <v>76</v>
      </c>
      <c r="C6" s="54" t="s">
        <v>77</v>
      </c>
      <c r="D6" s="54"/>
      <c r="E6" s="54" t="s">
        <v>78</v>
      </c>
      <c r="F6" s="54"/>
      <c r="G6" s="8" t="s">
        <v>79</v>
      </c>
      <c r="H6" s="8"/>
      <c r="I6" s="8" t="s">
        <v>80</v>
      </c>
      <c r="J6" s="8"/>
      <c r="K6" s="8" t="s">
        <v>81</v>
      </c>
      <c r="L6" s="9"/>
      <c r="M6" s="8" t="s">
        <v>82</v>
      </c>
      <c r="N6" s="9"/>
      <c r="O6" s="3"/>
      <c r="P6" s="3"/>
      <c r="Q6" s="3"/>
      <c r="R6" s="3"/>
      <c r="S6" s="3"/>
      <c r="T6" s="3"/>
      <c r="U6" s="3"/>
      <c r="V6" s="3"/>
      <c r="W6" s="3"/>
      <c r="X6" s="3"/>
      <c r="Y6" s="3"/>
      <c r="Z6" s="3"/>
      <c r="AA6" s="2"/>
      <c r="AB6" s="2"/>
      <c r="AC6" s="4"/>
      <c r="AD6" s="4"/>
      <c r="AE6" s="4"/>
      <c r="AF6" s="4"/>
      <c r="AG6" s="4"/>
      <c r="AH6" s="5"/>
      <c r="AI6" s="5"/>
      <c r="AJ6" s="5"/>
      <c r="AK6" s="5"/>
      <c r="AL6" s="5"/>
      <c r="AM6" s="5"/>
      <c r="AN6" s="5"/>
      <c r="AO6" s="5"/>
      <c r="AP6" s="5"/>
      <c r="AQ6" s="5"/>
      <c r="AR6" s="5"/>
      <c r="AS6" s="5"/>
      <c r="AT6" s="5"/>
      <c r="AU6" s="5"/>
      <c r="AV6" s="5"/>
      <c r="AW6" s="5"/>
      <c r="AX6" s="5"/>
      <c r="AY6" s="5"/>
      <c r="AZ6" s="5"/>
      <c r="BA6" s="5"/>
      <c r="BB6" s="5"/>
      <c r="BC6" s="5"/>
      <c r="BD6" s="5"/>
      <c r="BE6" s="5"/>
      <c r="BF6" s="5"/>
      <c r="BG6" s="5"/>
    </row>
    <row r="7" spans="2:59" ht="15" customHeight="1">
      <c r="B7" s="52"/>
      <c r="C7" s="14" t="s">
        <v>86</v>
      </c>
      <c r="D7" s="14" t="s">
        <v>83</v>
      </c>
      <c r="E7" s="14" t="s">
        <v>86</v>
      </c>
      <c r="F7" s="14" t="s">
        <v>83</v>
      </c>
      <c r="G7" s="14" t="s">
        <v>86</v>
      </c>
      <c r="H7" s="14" t="s">
        <v>83</v>
      </c>
      <c r="I7" s="14" t="s">
        <v>86</v>
      </c>
      <c r="J7" s="14" t="s">
        <v>83</v>
      </c>
      <c r="K7" s="14" t="s">
        <v>86</v>
      </c>
      <c r="L7" s="14" t="s">
        <v>83</v>
      </c>
      <c r="M7" s="14" t="s">
        <v>86</v>
      </c>
      <c r="N7" s="15" t="s">
        <v>83</v>
      </c>
      <c r="O7" s="3"/>
      <c r="P7" s="3"/>
      <c r="Q7" s="3"/>
      <c r="R7" s="3"/>
      <c r="S7" s="3"/>
      <c r="T7" s="3"/>
      <c r="U7" s="3"/>
      <c r="V7" s="3"/>
      <c r="W7" s="3"/>
      <c r="X7" s="3"/>
      <c r="Y7" s="3"/>
      <c r="Z7" s="3"/>
      <c r="AA7" s="2"/>
      <c r="AB7" s="2"/>
      <c r="AC7" s="4"/>
      <c r="AD7" s="1"/>
      <c r="AE7" s="1"/>
      <c r="AF7" s="6"/>
      <c r="AG7" s="1"/>
      <c r="AH7" s="5"/>
      <c r="AI7" s="5"/>
      <c r="AJ7" s="5"/>
      <c r="AK7" s="5"/>
      <c r="AL7" s="5"/>
      <c r="AM7" s="5"/>
      <c r="AN7" s="5"/>
      <c r="AO7" s="5"/>
      <c r="AP7" s="5"/>
      <c r="AQ7" s="5"/>
      <c r="AR7" s="5"/>
      <c r="AS7" s="5"/>
      <c r="AT7" s="5"/>
      <c r="AU7" s="5"/>
      <c r="AV7" s="5"/>
      <c r="AW7" s="5"/>
      <c r="AX7" s="5"/>
      <c r="AY7" s="5"/>
      <c r="AZ7" s="5"/>
      <c r="BA7" s="5"/>
      <c r="BB7" s="5"/>
      <c r="BC7" s="5"/>
      <c r="BD7" s="5"/>
      <c r="BE7" s="5"/>
      <c r="BF7" s="5"/>
      <c r="BG7" s="5"/>
    </row>
    <row r="8" spans="2:59" ht="15" customHeight="1">
      <c r="B8" s="53"/>
      <c r="C8" s="13" t="s">
        <v>84</v>
      </c>
      <c r="D8" s="16" t="s">
        <v>85</v>
      </c>
      <c r="E8" s="13" t="s">
        <v>84</v>
      </c>
      <c r="F8" s="16" t="s">
        <v>85</v>
      </c>
      <c r="G8" s="13" t="s">
        <v>84</v>
      </c>
      <c r="H8" s="16" t="s">
        <v>85</v>
      </c>
      <c r="I8" s="13" t="s">
        <v>84</v>
      </c>
      <c r="J8" s="16" t="s">
        <v>85</v>
      </c>
      <c r="K8" s="13" t="s">
        <v>84</v>
      </c>
      <c r="L8" s="16" t="s">
        <v>85</v>
      </c>
      <c r="M8" s="13" t="s">
        <v>84</v>
      </c>
      <c r="N8" s="17" t="s">
        <v>85</v>
      </c>
      <c r="O8" s="3"/>
      <c r="P8" s="3"/>
      <c r="Q8" s="3"/>
      <c r="R8" s="3"/>
      <c r="S8" s="3"/>
      <c r="T8" s="3"/>
      <c r="U8" s="3"/>
      <c r="V8" s="3"/>
      <c r="W8" s="3"/>
      <c r="X8" s="3"/>
      <c r="Y8" s="3"/>
      <c r="Z8" s="3"/>
      <c r="AA8" s="2"/>
      <c r="AB8" s="2"/>
      <c r="AC8" s="4"/>
      <c r="AD8" s="1"/>
      <c r="AE8" s="1"/>
      <c r="AF8" s="6"/>
      <c r="AG8" s="1"/>
      <c r="AH8" s="5"/>
      <c r="AI8" s="5"/>
      <c r="AJ8" s="5"/>
      <c r="AK8" s="5"/>
      <c r="AL8" s="5"/>
      <c r="AM8" s="5"/>
      <c r="AN8" s="5"/>
      <c r="AO8" s="5"/>
      <c r="AP8" s="5"/>
      <c r="AQ8" s="5"/>
      <c r="AR8" s="5"/>
      <c r="AS8" s="5"/>
      <c r="AT8" s="5"/>
      <c r="AU8" s="5"/>
      <c r="AV8" s="5"/>
      <c r="AW8" s="5"/>
      <c r="AX8" s="5"/>
      <c r="AY8" s="5"/>
      <c r="AZ8" s="5"/>
      <c r="BA8" s="5"/>
      <c r="BB8" s="5"/>
      <c r="BC8" s="5"/>
      <c r="BD8" s="5"/>
      <c r="BE8" s="5"/>
      <c r="BF8" s="5"/>
      <c r="BG8" s="5"/>
    </row>
    <row r="9" spans="2:33" s="22" customFormat="1" ht="15" customHeight="1">
      <c r="B9" s="10" t="s">
        <v>89</v>
      </c>
      <c r="C9" s="11">
        <v>12878</v>
      </c>
      <c r="D9" s="12">
        <v>4823764</v>
      </c>
      <c r="E9" s="12">
        <v>12626</v>
      </c>
      <c r="F9" s="12">
        <v>4595312</v>
      </c>
      <c r="G9" s="12">
        <v>248</v>
      </c>
      <c r="H9" s="12">
        <v>225038</v>
      </c>
      <c r="I9" s="12">
        <v>3</v>
      </c>
      <c r="J9" s="12">
        <v>3298</v>
      </c>
      <c r="K9" s="12">
        <v>0</v>
      </c>
      <c r="L9" s="12">
        <v>0</v>
      </c>
      <c r="M9" s="12">
        <v>1</v>
      </c>
      <c r="N9" s="12">
        <v>115</v>
      </c>
      <c r="O9" s="20"/>
      <c r="P9" s="20"/>
      <c r="Q9" s="20"/>
      <c r="R9" s="20"/>
      <c r="S9" s="20"/>
      <c r="T9" s="20"/>
      <c r="U9" s="20"/>
      <c r="V9" s="20"/>
      <c r="W9" s="20"/>
      <c r="X9" s="20"/>
      <c r="Y9" s="20"/>
      <c r="Z9" s="20"/>
      <c r="AA9" s="21"/>
      <c r="AB9" s="21"/>
      <c r="AC9" s="20"/>
      <c r="AD9" s="21"/>
      <c r="AE9" s="21"/>
      <c r="AF9" s="21"/>
      <c r="AG9" s="21"/>
    </row>
    <row r="10" spans="2:33" s="22" customFormat="1" ht="15" customHeight="1">
      <c r="B10" s="19">
        <v>17</v>
      </c>
      <c r="C10" s="11">
        <v>12052</v>
      </c>
      <c r="D10" s="12">
        <v>4514542</v>
      </c>
      <c r="E10" s="12">
        <v>11819</v>
      </c>
      <c r="F10" s="12">
        <v>4303178</v>
      </c>
      <c r="G10" s="12">
        <v>232</v>
      </c>
      <c r="H10" s="12">
        <v>210341</v>
      </c>
      <c r="I10" s="12">
        <v>1</v>
      </c>
      <c r="J10" s="12">
        <v>1023</v>
      </c>
      <c r="K10" s="12">
        <v>0</v>
      </c>
      <c r="L10" s="12">
        <v>0</v>
      </c>
      <c r="M10" s="12">
        <v>0</v>
      </c>
      <c r="N10" s="12">
        <v>0</v>
      </c>
      <c r="O10" s="20"/>
      <c r="P10" s="20"/>
      <c r="Q10" s="20"/>
      <c r="R10" s="20"/>
      <c r="S10" s="20"/>
      <c r="T10" s="20"/>
      <c r="U10" s="20"/>
      <c r="V10" s="20"/>
      <c r="W10" s="20"/>
      <c r="X10" s="20"/>
      <c r="Y10" s="20"/>
      <c r="Z10" s="20"/>
      <c r="AA10" s="21"/>
      <c r="AB10" s="21"/>
      <c r="AC10" s="20"/>
      <c r="AD10" s="21"/>
      <c r="AE10" s="21"/>
      <c r="AF10" s="21"/>
      <c r="AG10" s="21"/>
    </row>
    <row r="11" spans="2:33" s="27" customFormat="1" ht="15" customHeight="1">
      <c r="B11" s="19">
        <v>18</v>
      </c>
      <c r="C11" s="23">
        <v>11345</v>
      </c>
      <c r="D11" s="24">
        <v>4235598</v>
      </c>
      <c r="E11" s="25">
        <v>11129</v>
      </c>
      <c r="F11" s="25">
        <v>4039922</v>
      </c>
      <c r="G11" s="25">
        <v>215</v>
      </c>
      <c r="H11" s="25">
        <v>194656</v>
      </c>
      <c r="I11" s="25">
        <v>1</v>
      </c>
      <c r="J11" s="25">
        <v>1020</v>
      </c>
      <c r="K11" s="12">
        <v>0</v>
      </c>
      <c r="L11" s="26">
        <v>0</v>
      </c>
      <c r="M11" s="25">
        <v>0</v>
      </c>
      <c r="N11" s="25">
        <v>0</v>
      </c>
      <c r="O11" s="24"/>
      <c r="P11" s="24"/>
      <c r="Q11" s="24"/>
      <c r="R11" s="24"/>
      <c r="S11" s="24"/>
      <c r="T11" s="24"/>
      <c r="U11" s="24"/>
      <c r="V11" s="24"/>
      <c r="W11" s="24"/>
      <c r="X11" s="24"/>
      <c r="Y11" s="24"/>
      <c r="Z11" s="24"/>
      <c r="AA11" s="28"/>
      <c r="AB11" s="28"/>
      <c r="AC11" s="24"/>
      <c r="AD11" s="28"/>
      <c r="AE11" s="28"/>
      <c r="AF11" s="28"/>
      <c r="AG11" s="28"/>
    </row>
    <row r="12" spans="2:33" s="27" customFormat="1" ht="15" customHeight="1">
      <c r="B12" s="19">
        <v>19</v>
      </c>
      <c r="C12" s="23">
        <v>10593</v>
      </c>
      <c r="D12" s="24">
        <v>3946384</v>
      </c>
      <c r="E12" s="25">
        <v>10391</v>
      </c>
      <c r="F12" s="25">
        <v>3763778</v>
      </c>
      <c r="G12" s="25">
        <v>201</v>
      </c>
      <c r="H12" s="25">
        <v>181586</v>
      </c>
      <c r="I12" s="25">
        <v>1</v>
      </c>
      <c r="J12" s="25">
        <v>1020</v>
      </c>
      <c r="K12" s="12">
        <v>0</v>
      </c>
      <c r="L12" s="26">
        <v>0</v>
      </c>
      <c r="M12" s="25">
        <v>0</v>
      </c>
      <c r="N12" s="25">
        <v>0</v>
      </c>
      <c r="O12" s="24"/>
      <c r="P12" s="24"/>
      <c r="Q12" s="24"/>
      <c r="R12" s="24"/>
      <c r="S12" s="24"/>
      <c r="T12" s="24"/>
      <c r="U12" s="24"/>
      <c r="V12" s="24"/>
      <c r="W12" s="24"/>
      <c r="X12" s="24"/>
      <c r="Y12" s="24"/>
      <c r="Z12" s="24"/>
      <c r="AA12" s="28"/>
      <c r="AB12" s="28"/>
      <c r="AC12" s="24"/>
      <c r="AD12" s="28"/>
      <c r="AE12" s="28"/>
      <c r="AF12" s="28"/>
      <c r="AG12" s="28"/>
    </row>
    <row r="13" spans="2:33" s="48" customFormat="1" ht="15" customHeight="1" thickBot="1">
      <c r="B13" s="40">
        <v>20</v>
      </c>
      <c r="C13" s="41">
        <v>9838</v>
      </c>
      <c r="D13" s="42">
        <v>3659156</v>
      </c>
      <c r="E13" s="43">
        <v>9643</v>
      </c>
      <c r="F13" s="43">
        <v>3482689</v>
      </c>
      <c r="G13" s="43">
        <v>194</v>
      </c>
      <c r="H13" s="43">
        <v>175447</v>
      </c>
      <c r="I13" s="43">
        <v>1</v>
      </c>
      <c r="J13" s="43">
        <v>1020</v>
      </c>
      <c r="K13" s="44">
        <v>0</v>
      </c>
      <c r="L13" s="45">
        <v>0</v>
      </c>
      <c r="M13" s="43">
        <v>0</v>
      </c>
      <c r="N13" s="43">
        <v>0</v>
      </c>
      <c r="O13" s="46"/>
      <c r="P13" s="46"/>
      <c r="Q13" s="46"/>
      <c r="R13" s="46"/>
      <c r="S13" s="46"/>
      <c r="T13" s="46"/>
      <c r="U13" s="46"/>
      <c r="V13" s="46"/>
      <c r="W13" s="46"/>
      <c r="X13" s="46"/>
      <c r="Y13" s="46"/>
      <c r="Z13" s="46"/>
      <c r="AA13" s="47"/>
      <c r="AB13" s="47"/>
      <c r="AC13" s="46"/>
      <c r="AD13" s="47"/>
      <c r="AE13" s="47"/>
      <c r="AF13" s="47"/>
      <c r="AG13" s="47"/>
    </row>
    <row r="14" spans="2:33" s="31" customFormat="1" ht="15" customHeight="1">
      <c r="B14" s="36"/>
      <c r="C14" s="29"/>
      <c r="D14" s="29"/>
      <c r="E14" s="37"/>
      <c r="F14" s="37"/>
      <c r="G14" s="37"/>
      <c r="H14" s="37"/>
      <c r="I14" s="37"/>
      <c r="J14" s="37"/>
      <c r="K14" s="38"/>
      <c r="L14" s="39"/>
      <c r="M14" s="37"/>
      <c r="N14" s="37"/>
      <c r="O14" s="29"/>
      <c r="P14" s="29"/>
      <c r="Q14" s="29"/>
      <c r="R14" s="29"/>
      <c r="S14" s="29"/>
      <c r="T14" s="29"/>
      <c r="U14" s="29"/>
      <c r="V14" s="29"/>
      <c r="W14" s="29"/>
      <c r="X14" s="29"/>
      <c r="Y14" s="29"/>
      <c r="Z14" s="29"/>
      <c r="AA14" s="30"/>
      <c r="AB14" s="30"/>
      <c r="AC14" s="29"/>
      <c r="AD14" s="30"/>
      <c r="AE14" s="30"/>
      <c r="AF14" s="30"/>
      <c r="AG14" s="30"/>
    </row>
    <row r="15" spans="2:4" ht="15" customHeight="1">
      <c r="B15" s="32" t="s">
        <v>88</v>
      </c>
      <c r="C15" s="33"/>
      <c r="D15" s="33"/>
    </row>
  </sheetData>
  <mergeCells count="3">
    <mergeCell ref="B6:B8"/>
    <mergeCell ref="C6:D6"/>
    <mergeCell ref="E6:F6"/>
  </mergeCells>
  <printOptions/>
  <pageMargins left="0.75" right="0.75" top="1" bottom="1" header="0.512" footer="0.512"/>
  <pageSetup fitToHeight="1" fitToWidth="1" horizontalDpi="600" verticalDpi="600" orientation="landscape" paperSize="9" scale="63" r:id="rId1"/>
</worksheet>
</file>

<file path=xl/worksheets/sheet32.xml><?xml version="1.0" encoding="utf-8"?>
<worksheet xmlns="http://schemas.openxmlformats.org/spreadsheetml/2006/main" xmlns:r="http://schemas.openxmlformats.org/officeDocument/2006/relationships">
  <sheetPr>
    <pageSetUpPr fitToPage="1"/>
  </sheetPr>
  <dimension ref="B3:P17"/>
  <sheetViews>
    <sheetView showGridLines="0" workbookViewId="0" topLeftCell="A1">
      <selection activeCell="B42" sqref="B42"/>
    </sheetView>
  </sheetViews>
  <sheetFormatPr defaultColWidth="9.00390625" defaultRowHeight="13.5"/>
  <cols>
    <col min="1" max="1" width="3.625" style="243" customWidth="1"/>
    <col min="2" max="8" width="14.625" style="243" customWidth="1"/>
    <col min="9" max="10" width="17.125" style="243" customWidth="1"/>
    <col min="11" max="13" width="17.00390625" style="243" customWidth="1"/>
    <col min="14" max="14" width="17.125" style="243" customWidth="1"/>
    <col min="15" max="16384" width="9.00390625" style="243" customWidth="1"/>
  </cols>
  <sheetData>
    <row r="2" ht="13.5" customHeight="1"/>
    <row r="3" ht="13.5" customHeight="1">
      <c r="B3" s="55" t="s">
        <v>90</v>
      </c>
    </row>
    <row r="4" spans="2:4" ht="13.5">
      <c r="B4" s="35" t="s">
        <v>165</v>
      </c>
      <c r="C4" s="244"/>
      <c r="D4" s="244"/>
    </row>
    <row r="5" ht="14.25" thickBot="1">
      <c r="B5" s="7"/>
    </row>
    <row r="6" spans="2:16" s="250" customFormat="1" ht="15" customHeight="1">
      <c r="B6" s="51" t="s">
        <v>76</v>
      </c>
      <c r="C6" s="54" t="s">
        <v>77</v>
      </c>
      <c r="D6" s="54"/>
      <c r="E6" s="54" t="s">
        <v>173</v>
      </c>
      <c r="F6" s="54"/>
      <c r="G6" s="9" t="s">
        <v>174</v>
      </c>
      <c r="H6" s="245" t="s">
        <v>175</v>
      </c>
      <c r="I6" s="246" t="s">
        <v>176</v>
      </c>
      <c r="J6" s="247"/>
      <c r="K6" s="8" t="s">
        <v>177</v>
      </c>
      <c r="L6" s="8"/>
      <c r="M6" s="54" t="s">
        <v>166</v>
      </c>
      <c r="N6" s="248"/>
      <c r="O6" s="249"/>
      <c r="P6" s="249"/>
    </row>
    <row r="7" spans="2:14" s="250" customFormat="1" ht="15" customHeight="1">
      <c r="B7" s="251"/>
      <c r="C7" s="252"/>
      <c r="D7" s="252"/>
      <c r="E7" s="252"/>
      <c r="F7" s="252"/>
      <c r="G7" s="253" t="s">
        <v>167</v>
      </c>
      <c r="H7" s="253"/>
      <c r="I7" s="253" t="s">
        <v>168</v>
      </c>
      <c r="J7" s="253"/>
      <c r="K7" s="253" t="s">
        <v>169</v>
      </c>
      <c r="L7" s="253"/>
      <c r="M7" s="252"/>
      <c r="N7" s="254"/>
    </row>
    <row r="8" spans="2:14" s="250" customFormat="1" ht="15" customHeight="1">
      <c r="B8" s="251"/>
      <c r="C8" s="14" t="s">
        <v>86</v>
      </c>
      <c r="D8" s="14" t="s">
        <v>170</v>
      </c>
      <c r="E8" s="14" t="s">
        <v>86</v>
      </c>
      <c r="F8" s="14" t="s">
        <v>171</v>
      </c>
      <c r="G8" s="14" t="s">
        <v>86</v>
      </c>
      <c r="H8" s="14" t="s">
        <v>171</v>
      </c>
      <c r="I8" s="14" t="s">
        <v>86</v>
      </c>
      <c r="J8" s="14" t="s">
        <v>171</v>
      </c>
      <c r="K8" s="14" t="s">
        <v>86</v>
      </c>
      <c r="L8" s="14" t="s">
        <v>171</v>
      </c>
      <c r="M8" s="14" t="s">
        <v>86</v>
      </c>
      <c r="N8" s="15" t="s">
        <v>171</v>
      </c>
    </row>
    <row r="9" spans="2:14" s="250" customFormat="1" ht="15" customHeight="1">
      <c r="B9" s="71"/>
      <c r="C9" s="13" t="s">
        <v>84</v>
      </c>
      <c r="D9" s="16" t="s">
        <v>85</v>
      </c>
      <c r="E9" s="13" t="s">
        <v>84</v>
      </c>
      <c r="F9" s="16" t="s">
        <v>85</v>
      </c>
      <c r="G9" s="13" t="s">
        <v>84</v>
      </c>
      <c r="H9" s="16" t="s">
        <v>85</v>
      </c>
      <c r="I9" s="13" t="s">
        <v>84</v>
      </c>
      <c r="J9" s="16" t="s">
        <v>85</v>
      </c>
      <c r="K9" s="13" t="s">
        <v>84</v>
      </c>
      <c r="L9" s="16" t="s">
        <v>85</v>
      </c>
      <c r="M9" s="13" t="s">
        <v>84</v>
      </c>
      <c r="N9" s="17" t="s">
        <v>85</v>
      </c>
    </row>
    <row r="10" spans="2:14" s="27" customFormat="1" ht="15" customHeight="1">
      <c r="B10" s="10" t="s">
        <v>89</v>
      </c>
      <c r="C10" s="12">
        <v>78953</v>
      </c>
      <c r="D10" s="12">
        <v>53264371</v>
      </c>
      <c r="E10" s="12">
        <v>72080</v>
      </c>
      <c r="F10" s="12">
        <v>47280006</v>
      </c>
      <c r="G10" s="12">
        <v>2235</v>
      </c>
      <c r="H10" s="12">
        <v>1983247</v>
      </c>
      <c r="I10" s="12">
        <v>3316</v>
      </c>
      <c r="J10" s="12">
        <v>2993412</v>
      </c>
      <c r="K10" s="12">
        <v>1203</v>
      </c>
      <c r="L10" s="12">
        <v>953075</v>
      </c>
      <c r="M10" s="12">
        <v>119</v>
      </c>
      <c r="N10" s="12">
        <v>54631</v>
      </c>
    </row>
    <row r="11" spans="2:14" s="27" customFormat="1" ht="15" customHeight="1">
      <c r="B11" s="19">
        <v>17</v>
      </c>
      <c r="C11" s="12">
        <v>86738</v>
      </c>
      <c r="D11" s="12">
        <v>58588030</v>
      </c>
      <c r="E11" s="12">
        <v>79579</v>
      </c>
      <c r="F11" s="12">
        <v>52358201</v>
      </c>
      <c r="G11" s="12">
        <v>2385</v>
      </c>
      <c r="H11" s="12">
        <v>2115236</v>
      </c>
      <c r="I11" s="12">
        <v>3454</v>
      </c>
      <c r="J11" s="12">
        <v>3110668</v>
      </c>
      <c r="K11" s="12">
        <v>1194</v>
      </c>
      <c r="L11" s="12">
        <v>946515</v>
      </c>
      <c r="M11" s="12">
        <v>126</v>
      </c>
      <c r="N11" s="12">
        <v>57411</v>
      </c>
    </row>
    <row r="12" spans="2:14" s="145" customFormat="1" ht="15" customHeight="1">
      <c r="B12" s="74">
        <v>18</v>
      </c>
      <c r="C12" s="255">
        <v>94927</v>
      </c>
      <c r="D12" s="255">
        <v>64058314</v>
      </c>
      <c r="E12" s="256">
        <v>87513</v>
      </c>
      <c r="F12" s="256">
        <v>57616759</v>
      </c>
      <c r="G12" s="256">
        <v>2548</v>
      </c>
      <c r="H12" s="256">
        <v>2244231</v>
      </c>
      <c r="I12" s="256">
        <v>3616</v>
      </c>
      <c r="J12" s="256">
        <v>3247790</v>
      </c>
      <c r="K12" s="256">
        <v>1127</v>
      </c>
      <c r="L12" s="256">
        <v>893810</v>
      </c>
      <c r="M12" s="256">
        <v>123</v>
      </c>
      <c r="N12" s="256">
        <v>55724</v>
      </c>
    </row>
    <row r="13" spans="2:14" s="145" customFormat="1" ht="15" customHeight="1">
      <c r="B13" s="74">
        <v>19</v>
      </c>
      <c r="C13" s="255">
        <v>102858</v>
      </c>
      <c r="D13" s="255">
        <v>69552491</v>
      </c>
      <c r="E13" s="256">
        <v>95131</v>
      </c>
      <c r="F13" s="256">
        <v>62835017</v>
      </c>
      <c r="G13" s="256">
        <v>2735</v>
      </c>
      <c r="H13" s="256">
        <v>2401367</v>
      </c>
      <c r="I13" s="256">
        <v>3774</v>
      </c>
      <c r="J13" s="256">
        <v>3387244</v>
      </c>
      <c r="K13" s="256">
        <v>1110</v>
      </c>
      <c r="L13" s="256">
        <v>879859</v>
      </c>
      <c r="M13" s="256">
        <v>108</v>
      </c>
      <c r="N13" s="256">
        <v>49005</v>
      </c>
    </row>
    <row r="14" spans="2:14" s="84" customFormat="1" ht="15" customHeight="1" thickBot="1">
      <c r="B14" s="80">
        <v>20</v>
      </c>
      <c r="C14" s="257">
        <v>111264</v>
      </c>
      <c r="D14" s="257">
        <v>75494144</v>
      </c>
      <c r="E14" s="258">
        <v>103222</v>
      </c>
      <c r="F14" s="258">
        <v>68515399</v>
      </c>
      <c r="G14" s="258">
        <v>2909</v>
      </c>
      <c r="H14" s="258">
        <v>2546280</v>
      </c>
      <c r="I14" s="258">
        <v>3910</v>
      </c>
      <c r="J14" s="258">
        <v>3503025</v>
      </c>
      <c r="K14" s="258">
        <v>1122</v>
      </c>
      <c r="L14" s="258">
        <v>883668</v>
      </c>
      <c r="M14" s="258">
        <v>101</v>
      </c>
      <c r="N14" s="258">
        <v>45772</v>
      </c>
    </row>
    <row r="15" s="145" customFormat="1" ht="13.5" customHeight="1">
      <c r="B15" s="259" t="s">
        <v>172</v>
      </c>
    </row>
    <row r="16" s="145" customFormat="1" ht="13.5" customHeight="1">
      <c r="B16" s="260" t="s">
        <v>178</v>
      </c>
    </row>
    <row r="17" spans="2:4" s="7" customFormat="1" ht="13.5" customHeight="1">
      <c r="B17" s="32" t="s">
        <v>155</v>
      </c>
      <c r="C17" s="33"/>
      <c r="D17" s="33"/>
    </row>
    <row r="18" s="7" customFormat="1" ht="13.5" customHeight="1"/>
    <row r="19" ht="13.5" customHeight="1"/>
    <row r="20" ht="13.5" customHeight="1"/>
    <row r="21" ht="13.5" customHeight="1"/>
    <row r="22" ht="13.5" customHeight="1"/>
  </sheetData>
  <mergeCells count="5">
    <mergeCell ref="O6:P6"/>
    <mergeCell ref="B6:B9"/>
    <mergeCell ref="C6:D7"/>
    <mergeCell ref="E6:F7"/>
    <mergeCell ref="M6:N7"/>
  </mergeCells>
  <printOptions/>
  <pageMargins left="0.75" right="0.75" top="1" bottom="1" header="0.512" footer="0.512"/>
  <pageSetup fitToHeight="1" fitToWidth="1" horizontalDpi="600" verticalDpi="600" orientation="landscape" paperSize="9" scale="58" r:id="rId1"/>
</worksheet>
</file>

<file path=xl/worksheets/sheet33.xml><?xml version="1.0" encoding="utf-8"?>
<worksheet xmlns="http://schemas.openxmlformats.org/spreadsheetml/2006/main" xmlns:r="http://schemas.openxmlformats.org/officeDocument/2006/relationships">
  <sheetPr>
    <pageSetUpPr fitToPage="1"/>
  </sheetPr>
  <dimension ref="B1:F14"/>
  <sheetViews>
    <sheetView showGridLines="0" workbookViewId="0" topLeftCell="A1">
      <selection activeCell="A1" sqref="A1"/>
    </sheetView>
  </sheetViews>
  <sheetFormatPr defaultColWidth="9.00390625" defaultRowHeight="13.5"/>
  <cols>
    <col min="1" max="1" width="3.625" style="0" customWidth="1"/>
    <col min="2" max="2" width="12.50390625" style="0" customWidth="1"/>
    <col min="3" max="3" width="20.00390625" style="0" customWidth="1"/>
    <col min="4" max="4" width="14.375" style="0" customWidth="1"/>
    <col min="5" max="5" width="7.375" style="0" bestFit="1" customWidth="1"/>
    <col min="6" max="6" width="20.00390625" style="0" customWidth="1"/>
  </cols>
  <sheetData>
    <row r="1" spans="3:6" ht="13.5">
      <c r="C1" s="7"/>
      <c r="D1" s="7"/>
      <c r="E1" s="7"/>
      <c r="F1" s="7"/>
    </row>
    <row r="2" spans="2:6" ht="13.5">
      <c r="B2" s="55" t="s">
        <v>90</v>
      </c>
      <c r="C2" s="7"/>
      <c r="D2" s="7"/>
      <c r="E2" s="7"/>
      <c r="F2" s="7"/>
    </row>
    <row r="3" spans="2:6" s="214" customFormat="1" ht="13.5">
      <c r="B3" s="35" t="s">
        <v>159</v>
      </c>
      <c r="C3" s="27"/>
      <c r="D3" s="7"/>
      <c r="E3" s="7"/>
      <c r="F3" s="7"/>
    </row>
    <row r="4" spans="2:6" s="214" customFormat="1" ht="14.25" thickBot="1">
      <c r="B4" s="7"/>
      <c r="C4" s="7"/>
      <c r="D4" s="7"/>
      <c r="E4" s="7"/>
      <c r="F4" s="7"/>
    </row>
    <row r="5" spans="2:6" s="219" customFormat="1" ht="15" customHeight="1">
      <c r="B5" s="51" t="s">
        <v>160</v>
      </c>
      <c r="C5" s="215" t="s">
        <v>161</v>
      </c>
      <c r="D5" s="216" t="s">
        <v>162</v>
      </c>
      <c r="E5" s="217"/>
      <c r="F5" s="218" t="s">
        <v>163</v>
      </c>
    </row>
    <row r="6" spans="2:6" s="219" customFormat="1" ht="15" customHeight="1">
      <c r="B6" s="71"/>
      <c r="C6" s="220" t="s">
        <v>84</v>
      </c>
      <c r="D6" s="221" t="s">
        <v>84</v>
      </c>
      <c r="E6" s="68"/>
      <c r="F6" s="222" t="s">
        <v>85</v>
      </c>
    </row>
    <row r="7" spans="2:6" s="227" customFormat="1" ht="15" customHeight="1">
      <c r="B7" s="223" t="s">
        <v>89</v>
      </c>
      <c r="C7" s="224">
        <v>161</v>
      </c>
      <c r="D7" s="225">
        <v>109</v>
      </c>
      <c r="E7" s="226">
        <v>14</v>
      </c>
      <c r="F7" s="224">
        <v>42020</v>
      </c>
    </row>
    <row r="8" spans="2:6" s="227" customFormat="1" ht="15" customHeight="1">
      <c r="B8" s="228">
        <v>17</v>
      </c>
      <c r="C8" s="229">
        <v>134</v>
      </c>
      <c r="D8" s="150">
        <v>85</v>
      </c>
      <c r="E8" s="230">
        <v>8</v>
      </c>
      <c r="F8" s="229">
        <v>32990</v>
      </c>
    </row>
    <row r="9" spans="2:6" s="234" customFormat="1" ht="15" customHeight="1">
      <c r="B9" s="228">
        <v>18</v>
      </c>
      <c r="C9" s="231">
        <v>102</v>
      </c>
      <c r="D9" s="232">
        <v>59</v>
      </c>
      <c r="E9" s="233">
        <v>6</v>
      </c>
      <c r="F9" s="231">
        <v>22493</v>
      </c>
    </row>
    <row r="10" spans="2:6" s="234" customFormat="1" ht="13.5" customHeight="1">
      <c r="B10" s="228">
        <v>19</v>
      </c>
      <c r="C10" s="231">
        <v>72</v>
      </c>
      <c r="D10" s="232">
        <v>39</v>
      </c>
      <c r="E10" s="233">
        <v>6</v>
      </c>
      <c r="F10" s="231">
        <v>14654</v>
      </c>
    </row>
    <row r="11" spans="2:6" s="239" customFormat="1" ht="15" customHeight="1" thickBot="1">
      <c r="B11" s="235">
        <v>20</v>
      </c>
      <c r="C11" s="236">
        <v>63</v>
      </c>
      <c r="D11" s="237">
        <v>30</v>
      </c>
      <c r="E11" s="238">
        <v>5</v>
      </c>
      <c r="F11" s="236">
        <v>11092</v>
      </c>
    </row>
    <row r="12" spans="2:5" s="241" customFormat="1" ht="13.5">
      <c r="B12" s="240" t="s">
        <v>164</v>
      </c>
      <c r="C12" s="145"/>
      <c r="D12" s="145"/>
      <c r="E12" s="145"/>
    </row>
    <row r="13" spans="2:6" ht="13.5">
      <c r="B13" s="32" t="s">
        <v>88</v>
      </c>
      <c r="C13" s="33"/>
      <c r="D13" s="7"/>
      <c r="E13" s="7"/>
      <c r="F13" s="242"/>
    </row>
    <row r="14" spans="3:5" ht="13.5">
      <c r="C14" s="7"/>
      <c r="D14" s="7"/>
      <c r="E14" s="7"/>
    </row>
  </sheetData>
  <mergeCells count="1">
    <mergeCell ref="B5:B6"/>
  </mergeCells>
  <printOptions/>
  <pageMargins left="0.75" right="0.75" top="1" bottom="1" header="0.512" footer="0.512"/>
  <pageSetup fitToHeight="1" fitToWidth="1"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B2:J14"/>
  <sheetViews>
    <sheetView showGridLines="0" workbookViewId="0" topLeftCell="A1">
      <selection activeCell="A1" sqref="A1"/>
    </sheetView>
  </sheetViews>
  <sheetFormatPr defaultColWidth="9.00390625" defaultRowHeight="13.5" customHeight="1"/>
  <cols>
    <col min="1" max="1" width="3.625" style="154" customWidth="1"/>
    <col min="2" max="2" width="14.625" style="154" customWidth="1"/>
    <col min="3" max="5" width="10.625" style="154" customWidth="1"/>
    <col min="6" max="10" width="9.625" style="154" customWidth="1"/>
    <col min="11" max="16384" width="9.00390625" style="154" customWidth="1"/>
  </cols>
  <sheetData>
    <row r="2" ht="13.5" customHeight="1">
      <c r="B2" s="55" t="s">
        <v>90</v>
      </c>
    </row>
    <row r="3" ht="13.5" customHeight="1">
      <c r="B3" s="186" t="s">
        <v>146</v>
      </c>
    </row>
    <row r="4" ht="14.25" thickBot="1">
      <c r="B4" s="187"/>
    </row>
    <row r="5" spans="2:10" s="193" customFormat="1" ht="15" customHeight="1">
      <c r="B5" s="188" t="s">
        <v>76</v>
      </c>
      <c r="C5" s="189" t="s">
        <v>156</v>
      </c>
      <c r="D5" s="190"/>
      <c r="E5" s="190"/>
      <c r="F5" s="190"/>
      <c r="G5" s="190"/>
      <c r="H5" s="190"/>
      <c r="I5" s="191" t="s">
        <v>157</v>
      </c>
      <c r="J5" s="192" t="s">
        <v>147</v>
      </c>
    </row>
    <row r="6" spans="2:10" s="193" customFormat="1" ht="15" customHeight="1">
      <c r="B6" s="52"/>
      <c r="C6" s="194" t="s">
        <v>148</v>
      </c>
      <c r="D6" s="195" t="s">
        <v>149</v>
      </c>
      <c r="E6" s="196"/>
      <c r="F6" s="197"/>
      <c r="G6" s="194" t="s">
        <v>158</v>
      </c>
      <c r="H6" s="198" t="s">
        <v>150</v>
      </c>
      <c r="I6" s="199"/>
      <c r="J6" s="200"/>
    </row>
    <row r="7" spans="2:10" s="193" customFormat="1" ht="15" customHeight="1">
      <c r="B7" s="53"/>
      <c r="C7" s="201"/>
      <c r="D7" s="202" t="s">
        <v>133</v>
      </c>
      <c r="E7" s="202" t="s">
        <v>151</v>
      </c>
      <c r="F7" s="202" t="s">
        <v>152</v>
      </c>
      <c r="G7" s="201"/>
      <c r="H7" s="203" t="s">
        <v>153</v>
      </c>
      <c r="I7" s="204"/>
      <c r="J7" s="205"/>
    </row>
    <row r="8" spans="2:10" s="209" customFormat="1" ht="15" customHeight="1">
      <c r="B8" s="49" t="s">
        <v>89</v>
      </c>
      <c r="C8" s="206">
        <v>174996</v>
      </c>
      <c r="D8" s="206">
        <v>112024</v>
      </c>
      <c r="E8" s="207">
        <v>110386</v>
      </c>
      <c r="F8" s="207">
        <v>1638</v>
      </c>
      <c r="G8" s="207">
        <v>62972</v>
      </c>
      <c r="H8" s="206">
        <v>18324</v>
      </c>
      <c r="I8" s="208">
        <v>16.6</v>
      </c>
      <c r="J8" s="208">
        <v>59.3</v>
      </c>
    </row>
    <row r="9" spans="2:10" s="209" customFormat="1" ht="15" customHeight="1">
      <c r="B9" s="49">
        <v>17</v>
      </c>
      <c r="C9" s="206">
        <v>184655</v>
      </c>
      <c r="D9" s="206">
        <v>118843</v>
      </c>
      <c r="E9" s="207">
        <v>117214</v>
      </c>
      <c r="F9" s="207">
        <v>1629</v>
      </c>
      <c r="G9" s="207">
        <v>65812</v>
      </c>
      <c r="H9" s="206">
        <v>21916</v>
      </c>
      <c r="I9" s="208">
        <v>18.7</v>
      </c>
      <c r="J9" s="208">
        <v>61.8</v>
      </c>
    </row>
    <row r="10" spans="2:10" s="176" customFormat="1" ht="15" customHeight="1">
      <c r="B10" s="49">
        <v>18</v>
      </c>
      <c r="C10" s="206">
        <v>187908</v>
      </c>
      <c r="D10" s="206">
        <v>119699</v>
      </c>
      <c r="E10" s="207">
        <v>118010</v>
      </c>
      <c r="F10" s="207">
        <v>1689</v>
      </c>
      <c r="G10" s="207">
        <v>68209</v>
      </c>
      <c r="H10" s="206">
        <v>22959</v>
      </c>
      <c r="I10" s="208">
        <v>19.5</v>
      </c>
      <c r="J10" s="208">
        <v>61</v>
      </c>
    </row>
    <row r="11" spans="2:10" s="176" customFormat="1" ht="15" customHeight="1">
      <c r="B11" s="49">
        <v>19</v>
      </c>
      <c r="C11" s="206">
        <v>180700</v>
      </c>
      <c r="D11" s="206">
        <v>113925</v>
      </c>
      <c r="E11" s="207">
        <v>112121</v>
      </c>
      <c r="F11" s="207">
        <v>1804</v>
      </c>
      <c r="G11" s="207">
        <v>66775</v>
      </c>
      <c r="H11" s="206">
        <v>22216</v>
      </c>
      <c r="I11" s="208">
        <v>19.8</v>
      </c>
      <c r="J11" s="208">
        <v>59.8</v>
      </c>
    </row>
    <row r="12" spans="2:10" s="183" customFormat="1" ht="15" customHeight="1" thickBot="1">
      <c r="B12" s="210">
        <v>20</v>
      </c>
      <c r="C12" s="211">
        <v>176886</v>
      </c>
      <c r="D12" s="211">
        <v>111466</v>
      </c>
      <c r="E12" s="212">
        <v>109585</v>
      </c>
      <c r="F12" s="212">
        <v>1881</v>
      </c>
      <c r="G12" s="212">
        <v>65420</v>
      </c>
      <c r="H12" s="211">
        <v>22494</v>
      </c>
      <c r="I12" s="213">
        <v>20.5</v>
      </c>
      <c r="J12" s="213">
        <v>58.3</v>
      </c>
    </row>
    <row r="13" s="176" customFormat="1" ht="13.5" customHeight="1">
      <c r="B13" s="143" t="s">
        <v>154</v>
      </c>
    </row>
    <row r="14" spans="2:5" ht="13.5" customHeight="1">
      <c r="B14" s="185" t="s">
        <v>155</v>
      </c>
      <c r="C14" s="156"/>
      <c r="D14" s="156"/>
      <c r="E14" s="156"/>
    </row>
  </sheetData>
  <mergeCells count="5">
    <mergeCell ref="J5:J7"/>
    <mergeCell ref="B5:B7"/>
    <mergeCell ref="C6:C7"/>
    <mergeCell ref="G6:G7"/>
    <mergeCell ref="I5:I7"/>
  </mergeCells>
  <printOptions/>
  <pageMargins left="0.5905511811023623" right="0.5905511811023623" top="0.7874015748031497" bottom="0.984251968503937" header="0.5118110236220472" footer="0.5118110236220472"/>
  <pageSetup cellComments="asDisplayed" horizontalDpi="300" verticalDpi="300" orientation="portrait" paperSize="9" scale="98" r:id="rId1"/>
</worksheet>
</file>

<file path=xl/worksheets/sheet35.xml><?xml version="1.0" encoding="utf-8"?>
<worksheet xmlns="http://schemas.openxmlformats.org/spreadsheetml/2006/main" xmlns:r="http://schemas.openxmlformats.org/officeDocument/2006/relationships">
  <sheetPr>
    <pageSetUpPr fitToPage="1"/>
  </sheetPr>
  <dimension ref="B2:N14"/>
  <sheetViews>
    <sheetView showGridLines="0" workbookViewId="0" topLeftCell="A1">
      <selection activeCell="A1" sqref="A1"/>
    </sheetView>
  </sheetViews>
  <sheetFormatPr defaultColWidth="9.00390625" defaultRowHeight="13.5"/>
  <cols>
    <col min="1" max="1" width="3.625" style="154" customWidth="1"/>
    <col min="2" max="2" width="10.00390625" style="154" customWidth="1"/>
    <col min="3" max="3" width="8.50390625" style="154" bestFit="1" customWidth="1"/>
    <col min="4" max="5" width="7.625" style="154" customWidth="1"/>
    <col min="6" max="6" width="7.25390625" style="154" customWidth="1"/>
    <col min="7" max="7" width="6.875" style="155" customWidth="1"/>
    <col min="8" max="9" width="6.875" style="154" customWidth="1"/>
    <col min="10" max="14" width="7.125" style="154" customWidth="1"/>
    <col min="15" max="16384" width="9.00390625" style="154" customWidth="1"/>
  </cols>
  <sheetData>
    <row r="2" ht="13.5">
      <c r="B2" s="55" t="s">
        <v>91</v>
      </c>
    </row>
    <row r="3" spans="2:13" ht="13.5">
      <c r="B3" s="156" t="s">
        <v>125</v>
      </c>
      <c r="C3" s="157"/>
      <c r="D3" s="157"/>
      <c r="E3" s="157"/>
      <c r="F3" s="157"/>
      <c r="G3" s="158"/>
      <c r="H3" s="157"/>
      <c r="I3" s="157"/>
      <c r="J3" s="157"/>
      <c r="K3" s="157"/>
      <c r="L3" s="157"/>
      <c r="M3" s="157"/>
    </row>
    <row r="4" spans="3:14" ht="16.5" customHeight="1" thickBot="1">
      <c r="C4" s="157"/>
      <c r="D4" s="157"/>
      <c r="E4" s="157"/>
      <c r="F4" s="157"/>
      <c r="G4" s="158"/>
      <c r="H4" s="157"/>
      <c r="I4" s="157"/>
      <c r="J4" s="157"/>
      <c r="K4" s="157"/>
      <c r="L4" s="157"/>
      <c r="M4" s="157"/>
      <c r="N4" s="158" t="s">
        <v>126</v>
      </c>
    </row>
    <row r="5" spans="2:14" ht="15" customHeight="1">
      <c r="B5" s="159" t="s">
        <v>76</v>
      </c>
      <c r="C5" s="160" t="s">
        <v>127</v>
      </c>
      <c r="D5" s="161"/>
      <c r="E5" s="161"/>
      <c r="F5" s="162"/>
      <c r="G5" s="163" t="s">
        <v>128</v>
      </c>
      <c r="H5" s="163"/>
      <c r="I5" s="163"/>
      <c r="J5" s="163"/>
      <c r="K5" s="163"/>
      <c r="L5" s="163"/>
      <c r="M5" s="163"/>
      <c r="N5" s="163"/>
    </row>
    <row r="6" spans="2:14" ht="15" customHeight="1">
      <c r="B6" s="164"/>
      <c r="C6" s="165" t="s">
        <v>129</v>
      </c>
      <c r="D6" s="166" t="s">
        <v>130</v>
      </c>
      <c r="E6" s="167" t="s">
        <v>131</v>
      </c>
      <c r="F6" s="168" t="s">
        <v>132</v>
      </c>
      <c r="G6" s="165" t="s">
        <v>133</v>
      </c>
      <c r="H6" s="165" t="s">
        <v>134</v>
      </c>
      <c r="I6" s="165" t="s">
        <v>135</v>
      </c>
      <c r="J6" s="165" t="s">
        <v>136</v>
      </c>
      <c r="K6" s="165" t="s">
        <v>137</v>
      </c>
      <c r="L6" s="165" t="s">
        <v>138</v>
      </c>
      <c r="M6" s="165" t="s">
        <v>139</v>
      </c>
      <c r="N6" s="169" t="s">
        <v>140</v>
      </c>
    </row>
    <row r="7" spans="2:14" ht="15" customHeight="1">
      <c r="B7" s="117"/>
      <c r="C7" s="119"/>
      <c r="D7" s="16" t="s">
        <v>141</v>
      </c>
      <c r="E7" s="170"/>
      <c r="F7" s="171" t="s">
        <v>142</v>
      </c>
      <c r="G7" s="119"/>
      <c r="H7" s="119"/>
      <c r="I7" s="119"/>
      <c r="J7" s="119"/>
      <c r="K7" s="119"/>
      <c r="L7" s="119"/>
      <c r="M7" s="119"/>
      <c r="N7" s="172"/>
    </row>
    <row r="8" spans="2:14" s="176" customFormat="1" ht="15" customHeight="1">
      <c r="B8" s="173" t="s">
        <v>99</v>
      </c>
      <c r="C8" s="174">
        <v>113383</v>
      </c>
      <c r="D8" s="175">
        <v>72078</v>
      </c>
      <c r="E8" s="175">
        <v>41305</v>
      </c>
      <c r="F8" s="175">
        <v>268</v>
      </c>
      <c r="G8" s="175">
        <v>15192</v>
      </c>
      <c r="H8" s="175">
        <v>1358</v>
      </c>
      <c r="I8" s="175">
        <v>1751</v>
      </c>
      <c r="J8" s="175">
        <v>3504</v>
      </c>
      <c r="K8" s="175">
        <v>2638</v>
      </c>
      <c r="L8" s="175">
        <v>2175</v>
      </c>
      <c r="M8" s="175">
        <v>2008</v>
      </c>
      <c r="N8" s="175">
        <v>1758</v>
      </c>
    </row>
    <row r="9" spans="2:14" s="176" customFormat="1" ht="15" customHeight="1">
      <c r="B9" s="173">
        <v>19</v>
      </c>
      <c r="C9" s="174">
        <v>119917</v>
      </c>
      <c r="D9" s="175">
        <v>75728</v>
      </c>
      <c r="E9" s="175">
        <v>44189</v>
      </c>
      <c r="F9" s="175">
        <v>299</v>
      </c>
      <c r="G9" s="175">
        <v>15831</v>
      </c>
      <c r="H9" s="175">
        <v>1616</v>
      </c>
      <c r="I9" s="175">
        <v>2188</v>
      </c>
      <c r="J9" s="175">
        <v>2881</v>
      </c>
      <c r="K9" s="175">
        <v>2834</v>
      </c>
      <c r="L9" s="175">
        <v>2374</v>
      </c>
      <c r="M9" s="175">
        <v>2153</v>
      </c>
      <c r="N9" s="175">
        <v>1785</v>
      </c>
    </row>
    <row r="10" spans="2:14" s="180" customFormat="1" ht="15" customHeight="1" thickBot="1">
      <c r="B10" s="177">
        <v>20</v>
      </c>
      <c r="C10" s="178">
        <v>127208</v>
      </c>
      <c r="D10" s="179">
        <v>80212</v>
      </c>
      <c r="E10" s="179">
        <v>46996</v>
      </c>
      <c r="F10" s="179">
        <v>318</v>
      </c>
      <c r="G10" s="179">
        <v>16790</v>
      </c>
      <c r="H10" s="179">
        <v>1805</v>
      </c>
      <c r="I10" s="179">
        <v>2416</v>
      </c>
      <c r="J10" s="179">
        <v>2932</v>
      </c>
      <c r="K10" s="179">
        <v>2903</v>
      </c>
      <c r="L10" s="179">
        <v>2517</v>
      </c>
      <c r="M10" s="179">
        <v>2293</v>
      </c>
      <c r="N10" s="179">
        <v>1924</v>
      </c>
    </row>
    <row r="11" spans="2:14" s="183" customFormat="1" ht="2.25" customHeight="1">
      <c r="B11" s="181"/>
      <c r="C11" s="182"/>
      <c r="D11" s="182"/>
      <c r="E11" s="182"/>
      <c r="F11" s="182"/>
      <c r="G11" s="182"/>
      <c r="H11" s="182"/>
      <c r="I11" s="182"/>
      <c r="J11" s="182"/>
      <c r="K11" s="182"/>
      <c r="L11" s="182"/>
      <c r="M11" s="182"/>
      <c r="N11" s="182"/>
    </row>
    <row r="12" spans="2:7" s="176" customFormat="1" ht="13.5">
      <c r="B12" s="147" t="s">
        <v>143</v>
      </c>
      <c r="G12" s="184"/>
    </row>
    <row r="13" spans="2:14" s="176" customFormat="1" ht="13.5">
      <c r="B13" s="147" t="s">
        <v>144</v>
      </c>
      <c r="G13" s="184"/>
      <c r="N13" s="184"/>
    </row>
    <row r="14" spans="2:6" ht="13.5">
      <c r="B14" s="185" t="s">
        <v>145</v>
      </c>
      <c r="C14" s="156"/>
      <c r="D14" s="156"/>
      <c r="E14" s="156"/>
      <c r="F14" s="156"/>
    </row>
  </sheetData>
  <mergeCells count="13">
    <mergeCell ref="B5:B7"/>
    <mergeCell ref="M6:M7"/>
    <mergeCell ref="N6:N7"/>
    <mergeCell ref="C5:F5"/>
    <mergeCell ref="G5:N5"/>
    <mergeCell ref="C6:C7"/>
    <mergeCell ref="E6:E7"/>
    <mergeCell ref="G6:G7"/>
    <mergeCell ref="H6:H7"/>
    <mergeCell ref="I6:I7"/>
    <mergeCell ref="J6:J7"/>
    <mergeCell ref="K6:K7"/>
    <mergeCell ref="L6:L7"/>
  </mergeCells>
  <printOptions/>
  <pageMargins left="0.75" right="0.75" top="1" bottom="1" header="0.512" footer="0.512"/>
  <pageSetup fitToHeight="1" fitToWidth="1" horizontalDpi="600" verticalDpi="600" orientation="landscape" paperSize="9" r:id="rId1"/>
</worksheet>
</file>

<file path=xl/worksheets/sheet36.xml><?xml version="1.0" encoding="utf-8"?>
<worksheet xmlns="http://schemas.openxmlformats.org/spreadsheetml/2006/main" xmlns:r="http://schemas.openxmlformats.org/officeDocument/2006/relationships">
  <sheetPr codeName="Sheet1"/>
  <dimension ref="B2:Y19"/>
  <sheetViews>
    <sheetView showGridLines="0" workbookViewId="0" topLeftCell="A1">
      <selection activeCell="A1" sqref="A1"/>
    </sheetView>
  </sheetViews>
  <sheetFormatPr defaultColWidth="9.00390625" defaultRowHeight="13.5"/>
  <cols>
    <col min="1" max="1" width="4.00390625" style="7" customWidth="1"/>
    <col min="2" max="2" width="10.00390625" style="7" customWidth="1"/>
    <col min="3" max="3" width="11.50390625" style="56" customWidth="1"/>
    <col min="4" max="4" width="11.25390625" style="56" customWidth="1"/>
    <col min="5" max="5" width="10.50390625" style="56" bestFit="1" customWidth="1"/>
    <col min="6" max="6" width="8.50390625" style="7" bestFit="1" customWidth="1"/>
    <col min="7" max="7" width="10.50390625" style="7" bestFit="1" customWidth="1"/>
    <col min="8" max="8" width="8.50390625" style="7" customWidth="1"/>
    <col min="9" max="9" width="8.50390625" style="7" bestFit="1" customWidth="1"/>
    <col min="10" max="10" width="10.00390625" style="59" customWidth="1"/>
    <col min="11" max="11" width="10.00390625" style="7" customWidth="1"/>
    <col min="12" max="12" width="11.50390625" style="7" customWidth="1"/>
    <col min="13" max="16" width="14.00390625" style="7" customWidth="1"/>
    <col min="17" max="17" width="11.75390625" style="59" customWidth="1"/>
    <col min="18" max="18" width="10.00390625" style="7" customWidth="1"/>
    <col min="19" max="19" width="11.50390625" style="7" customWidth="1"/>
    <col min="20" max="21" width="10.75390625" style="7" customWidth="1"/>
    <col min="22" max="24" width="11.25390625" style="7" customWidth="1"/>
    <col min="25" max="25" width="12.50390625" style="7" customWidth="1"/>
    <col min="26" max="16384" width="9.00390625" style="7" customWidth="1"/>
  </cols>
  <sheetData>
    <row r="2" spans="2:18" ht="13.5" customHeight="1">
      <c r="B2" s="55" t="s">
        <v>91</v>
      </c>
      <c r="E2" s="92"/>
      <c r="K2" s="93"/>
      <c r="R2" s="93"/>
    </row>
    <row r="3" spans="2:18" ht="13.5">
      <c r="B3" s="94" t="s">
        <v>101</v>
      </c>
      <c r="E3" s="92"/>
      <c r="K3" s="93"/>
      <c r="R3" s="93"/>
    </row>
    <row r="4" spans="2:18" ht="14.25" thickBot="1">
      <c r="B4" s="94"/>
      <c r="E4" s="92"/>
      <c r="K4" s="93"/>
      <c r="R4" s="93"/>
    </row>
    <row r="5" spans="2:25" ht="15" customHeight="1">
      <c r="B5" s="95" t="s">
        <v>76</v>
      </c>
      <c r="C5" s="96" t="s">
        <v>121</v>
      </c>
      <c r="D5" s="97"/>
      <c r="E5" s="97"/>
      <c r="F5" s="98"/>
      <c r="G5" s="98"/>
      <c r="H5" s="98"/>
      <c r="I5" s="98"/>
      <c r="J5" s="98"/>
      <c r="K5" s="95" t="s">
        <v>76</v>
      </c>
      <c r="L5" s="96" t="s">
        <v>121</v>
      </c>
      <c r="M5" s="99"/>
      <c r="N5" s="99"/>
      <c r="O5" s="99"/>
      <c r="P5" s="99"/>
      <c r="Q5" s="99"/>
      <c r="R5" s="95" t="s">
        <v>76</v>
      </c>
      <c r="S5" s="96" t="s">
        <v>122</v>
      </c>
      <c r="T5" s="97"/>
      <c r="U5" s="97"/>
      <c r="V5" s="97"/>
      <c r="W5" s="97"/>
      <c r="X5" s="98"/>
      <c r="Y5" s="98"/>
    </row>
    <row r="6" spans="2:25" ht="15" customHeight="1">
      <c r="B6" s="100"/>
      <c r="C6" s="101" t="s">
        <v>102</v>
      </c>
      <c r="D6" s="102" t="s">
        <v>103</v>
      </c>
      <c r="E6" s="103"/>
      <c r="F6" s="104"/>
      <c r="G6" s="104"/>
      <c r="H6" s="104"/>
      <c r="I6" s="104"/>
      <c r="J6" s="105" t="s">
        <v>104</v>
      </c>
      <c r="K6" s="100"/>
      <c r="L6" s="106" t="s">
        <v>105</v>
      </c>
      <c r="M6" s="107"/>
      <c r="N6" s="107"/>
      <c r="O6" s="108"/>
      <c r="P6" s="109" t="s">
        <v>106</v>
      </c>
      <c r="Q6" s="105" t="s">
        <v>107</v>
      </c>
      <c r="R6" s="100"/>
      <c r="S6" s="101" t="s">
        <v>108</v>
      </c>
      <c r="T6" s="110" t="s">
        <v>109</v>
      </c>
      <c r="U6" s="110" t="s">
        <v>104</v>
      </c>
      <c r="V6" s="102" t="s">
        <v>110</v>
      </c>
      <c r="W6" s="106"/>
      <c r="X6" s="107"/>
      <c r="Y6" s="107"/>
    </row>
    <row r="7" spans="2:25" ht="30" customHeight="1">
      <c r="B7" s="111"/>
      <c r="C7" s="112"/>
      <c r="D7" s="113" t="s">
        <v>102</v>
      </c>
      <c r="E7" s="114" t="s">
        <v>111</v>
      </c>
      <c r="F7" s="114" t="s">
        <v>112</v>
      </c>
      <c r="G7" s="114" t="s">
        <v>123</v>
      </c>
      <c r="H7" s="114" t="s">
        <v>113</v>
      </c>
      <c r="I7" s="115" t="s">
        <v>114</v>
      </c>
      <c r="J7" s="116"/>
      <c r="K7" s="111"/>
      <c r="L7" s="113" t="s">
        <v>102</v>
      </c>
      <c r="M7" s="114" t="s">
        <v>115</v>
      </c>
      <c r="N7" s="114" t="s">
        <v>116</v>
      </c>
      <c r="O7" s="114" t="s">
        <v>124</v>
      </c>
      <c r="P7" s="117"/>
      <c r="Q7" s="118"/>
      <c r="R7" s="111"/>
      <c r="S7" s="112"/>
      <c r="T7" s="119"/>
      <c r="U7" s="120"/>
      <c r="V7" s="113" t="s">
        <v>108</v>
      </c>
      <c r="W7" s="114" t="s">
        <v>115</v>
      </c>
      <c r="X7" s="114" t="s">
        <v>116</v>
      </c>
      <c r="Y7" s="115" t="s">
        <v>124</v>
      </c>
    </row>
    <row r="8" spans="2:25" s="78" customFormat="1" ht="15" customHeight="1">
      <c r="B8" s="121" t="s">
        <v>99</v>
      </c>
      <c r="C8" s="122">
        <v>19736930</v>
      </c>
      <c r="D8" s="76">
        <v>9383698</v>
      </c>
      <c r="E8" s="76">
        <v>6118589</v>
      </c>
      <c r="F8" s="79">
        <v>744332</v>
      </c>
      <c r="G8" s="79">
        <v>2355134</v>
      </c>
      <c r="H8" s="79">
        <v>45011</v>
      </c>
      <c r="I8" s="79">
        <v>120632</v>
      </c>
      <c r="J8" s="79">
        <v>1228741</v>
      </c>
      <c r="K8" s="121" t="s">
        <v>99</v>
      </c>
      <c r="L8" s="123">
        <v>8215209</v>
      </c>
      <c r="M8" s="124">
        <v>3347353</v>
      </c>
      <c r="N8" s="124">
        <v>2807857</v>
      </c>
      <c r="O8" s="124">
        <v>2059999</v>
      </c>
      <c r="P8" s="125">
        <v>297141</v>
      </c>
      <c r="Q8" s="125">
        <v>612141</v>
      </c>
      <c r="R8" s="121" t="s">
        <v>99</v>
      </c>
      <c r="S8" s="126">
        <v>142134</v>
      </c>
      <c r="T8" s="127">
        <v>104999</v>
      </c>
      <c r="U8" s="127">
        <v>6154</v>
      </c>
      <c r="V8" s="127">
        <v>30981</v>
      </c>
      <c r="W8" s="128">
        <v>14272</v>
      </c>
      <c r="X8" s="128">
        <v>11159</v>
      </c>
      <c r="Y8" s="128">
        <v>5745</v>
      </c>
    </row>
    <row r="9" spans="2:25" s="78" customFormat="1" ht="15" customHeight="1">
      <c r="B9" s="121">
        <v>19</v>
      </c>
      <c r="C9" s="122">
        <v>20617650</v>
      </c>
      <c r="D9" s="76">
        <v>9922459</v>
      </c>
      <c r="E9" s="76">
        <v>6594495</v>
      </c>
      <c r="F9" s="79">
        <v>787382</v>
      </c>
      <c r="G9" s="79">
        <v>2359449</v>
      </c>
      <c r="H9" s="79">
        <v>51907</v>
      </c>
      <c r="I9" s="79">
        <v>129226</v>
      </c>
      <c r="J9" s="79">
        <v>1447040</v>
      </c>
      <c r="K9" s="129">
        <v>19</v>
      </c>
      <c r="L9" s="123">
        <v>8304612</v>
      </c>
      <c r="M9" s="124">
        <v>3579025</v>
      </c>
      <c r="N9" s="124">
        <v>2876894</v>
      </c>
      <c r="O9" s="124">
        <v>1848693</v>
      </c>
      <c r="P9" s="125">
        <v>298275</v>
      </c>
      <c r="Q9" s="125">
        <v>645264</v>
      </c>
      <c r="R9" s="121">
        <v>19</v>
      </c>
      <c r="S9" s="127">
        <v>146445</v>
      </c>
      <c r="T9" s="127">
        <v>107996</v>
      </c>
      <c r="U9" s="127">
        <v>7142</v>
      </c>
      <c r="V9" s="127">
        <v>31307</v>
      </c>
      <c r="W9" s="128">
        <v>15055</v>
      </c>
      <c r="X9" s="128">
        <v>11318</v>
      </c>
      <c r="Y9" s="128">
        <v>5146</v>
      </c>
    </row>
    <row r="10" spans="2:25" s="84" customFormat="1" ht="15" customHeight="1" thickBot="1">
      <c r="B10" s="130">
        <v>20</v>
      </c>
      <c r="C10" s="131">
        <v>21934869</v>
      </c>
      <c r="D10" s="82">
        <v>10749484</v>
      </c>
      <c r="E10" s="82">
        <v>7056634</v>
      </c>
      <c r="F10" s="81">
        <v>853615</v>
      </c>
      <c r="G10" s="81">
        <v>2648186</v>
      </c>
      <c r="H10" s="81">
        <v>52482</v>
      </c>
      <c r="I10" s="81">
        <v>138567</v>
      </c>
      <c r="J10" s="81">
        <v>1574183</v>
      </c>
      <c r="K10" s="132">
        <v>20</v>
      </c>
      <c r="L10" s="133">
        <v>8580418</v>
      </c>
      <c r="M10" s="134">
        <v>3836275</v>
      </c>
      <c r="N10" s="134">
        <v>2868130</v>
      </c>
      <c r="O10" s="134">
        <v>1876013</v>
      </c>
      <c r="P10" s="135">
        <v>337649</v>
      </c>
      <c r="Q10" s="135">
        <v>693135</v>
      </c>
      <c r="R10" s="130">
        <v>20</v>
      </c>
      <c r="S10" s="136">
        <v>156458</v>
      </c>
      <c r="T10" s="136">
        <v>116042</v>
      </c>
      <c r="U10" s="136">
        <v>7755</v>
      </c>
      <c r="V10" s="136">
        <v>32661</v>
      </c>
      <c r="W10" s="137">
        <v>16332</v>
      </c>
      <c r="X10" s="137">
        <v>11298</v>
      </c>
      <c r="Y10" s="137">
        <v>5217</v>
      </c>
    </row>
    <row r="11" spans="2:25" s="89" customFormat="1" ht="3.75" customHeight="1">
      <c r="B11" s="138"/>
      <c r="C11" s="87"/>
      <c r="D11" s="87"/>
      <c r="E11" s="87"/>
      <c r="F11" s="86"/>
      <c r="G11" s="86"/>
      <c r="H11" s="86"/>
      <c r="I11" s="86"/>
      <c r="J11" s="86"/>
      <c r="K11" s="138"/>
      <c r="L11" s="139"/>
      <c r="M11" s="139"/>
      <c r="N11" s="139"/>
      <c r="O11" s="139"/>
      <c r="P11" s="140"/>
      <c r="Q11" s="140"/>
      <c r="R11" s="138"/>
      <c r="S11" s="141"/>
      <c r="T11" s="141"/>
      <c r="U11" s="141"/>
      <c r="V11" s="141"/>
      <c r="W11" s="142"/>
      <c r="X11" s="142"/>
      <c r="Y11" s="142"/>
    </row>
    <row r="12" spans="2:25" s="145" customFormat="1" ht="13.5">
      <c r="B12" s="143" t="s">
        <v>117</v>
      </c>
      <c r="C12" s="144"/>
      <c r="D12" s="144"/>
      <c r="E12" s="144"/>
      <c r="J12" s="146"/>
      <c r="K12" s="147"/>
      <c r="P12" s="148"/>
      <c r="Q12" s="149"/>
      <c r="T12" s="144"/>
      <c r="U12" s="144"/>
      <c r="V12" s="144"/>
      <c r="Y12" s="148"/>
    </row>
    <row r="13" spans="2:17" s="145" customFormat="1" ht="13.5">
      <c r="B13" s="143" t="s">
        <v>118</v>
      </c>
      <c r="C13" s="144"/>
      <c r="D13" s="144"/>
      <c r="E13" s="144"/>
      <c r="J13" s="146"/>
      <c r="Q13" s="146"/>
    </row>
    <row r="14" spans="2:22" s="145" customFormat="1" ht="13.5">
      <c r="B14" s="143" t="s">
        <v>119</v>
      </c>
      <c r="C14" s="144"/>
      <c r="D14" s="144"/>
      <c r="E14" s="144"/>
      <c r="J14" s="146"/>
      <c r="Q14" s="146"/>
      <c r="S14" s="150"/>
      <c r="T14" s="151"/>
      <c r="U14" s="150"/>
      <c r="V14" s="151"/>
    </row>
    <row r="15" spans="2:22" s="145" customFormat="1" ht="13.5">
      <c r="B15" s="143" t="s">
        <v>120</v>
      </c>
      <c r="C15" s="144"/>
      <c r="D15" s="144"/>
      <c r="E15" s="144"/>
      <c r="J15" s="146"/>
      <c r="Q15" s="146"/>
      <c r="S15" s="150"/>
      <c r="T15" s="151"/>
      <c r="U15" s="150"/>
      <c r="V15" s="151"/>
    </row>
    <row r="16" spans="2:22" ht="13.5">
      <c r="B16" s="90" t="s">
        <v>100</v>
      </c>
      <c r="C16" s="91"/>
      <c r="D16" s="91"/>
      <c r="E16" s="91"/>
      <c r="S16" s="152"/>
      <c r="T16" s="152"/>
      <c r="U16" s="152"/>
      <c r="V16" s="152"/>
    </row>
    <row r="17" spans="19:22" ht="13.5">
      <c r="S17" s="153"/>
      <c r="T17" s="152"/>
      <c r="U17" s="153"/>
      <c r="V17" s="152"/>
    </row>
    <row r="19" spans="10:17" ht="13.5">
      <c r="J19" s="7"/>
      <c r="P19" s="59"/>
      <c r="Q19" s="7"/>
    </row>
  </sheetData>
  <mergeCells count="10">
    <mergeCell ref="S6:S7"/>
    <mergeCell ref="T6:T7"/>
    <mergeCell ref="U6:U7"/>
    <mergeCell ref="B5:B7"/>
    <mergeCell ref="K5:K7"/>
    <mergeCell ref="R5:R7"/>
    <mergeCell ref="C6:C7"/>
    <mergeCell ref="J6:J7"/>
    <mergeCell ref="P6:P7"/>
    <mergeCell ref="Q6:Q7"/>
  </mergeCells>
  <printOptions/>
  <pageMargins left="0.75" right="0.75" top="1" bottom="1" header="0.512" footer="0.512"/>
  <pageSetup horizontalDpi="600" verticalDpi="600" orientation="landscape" paperSize="9" scale="132" r:id="rId1"/>
  <colBreaks count="2" manualBreakCount="2">
    <brk id="10" max="65535" man="1"/>
    <brk id="17" max="65535" man="1"/>
  </colBreaks>
</worksheet>
</file>

<file path=xl/worksheets/sheet37.xml><?xml version="1.0" encoding="utf-8"?>
<worksheet xmlns="http://schemas.openxmlformats.org/spreadsheetml/2006/main" xmlns:r="http://schemas.openxmlformats.org/officeDocument/2006/relationships">
  <dimension ref="B2:Z11"/>
  <sheetViews>
    <sheetView showGridLines="0" workbookViewId="0" topLeftCell="A1">
      <selection activeCell="A1" sqref="A1"/>
    </sheetView>
  </sheetViews>
  <sheetFormatPr defaultColWidth="9.00390625" defaultRowHeight="13.5"/>
  <cols>
    <col min="1" max="1" width="3.625" style="7" customWidth="1"/>
    <col min="2" max="2" width="10.00390625" style="7" customWidth="1"/>
    <col min="3" max="6" width="10.50390625" style="56" bestFit="1" customWidth="1"/>
    <col min="7" max="7" width="10.50390625" style="7" bestFit="1" customWidth="1"/>
    <col min="8" max="8" width="11.75390625" style="7" bestFit="1" customWidth="1"/>
    <col min="9" max="9" width="7.625" style="7" customWidth="1"/>
    <col min="10" max="11" width="8.125" style="7" customWidth="1"/>
    <col min="12" max="16384" width="9.00390625" style="7" customWidth="1"/>
  </cols>
  <sheetData>
    <row r="2" ht="13.5">
      <c r="B2" s="55" t="s">
        <v>91</v>
      </c>
    </row>
    <row r="3" spans="2:26" ht="13.5" customHeight="1">
      <c r="B3" s="57" t="s">
        <v>92</v>
      </c>
      <c r="C3" s="58"/>
      <c r="D3" s="58"/>
      <c r="E3" s="58"/>
      <c r="F3" s="58"/>
      <c r="G3" s="59"/>
      <c r="H3" s="59"/>
      <c r="I3" s="59"/>
      <c r="J3" s="59"/>
      <c r="K3" s="59"/>
      <c r="L3" s="59"/>
      <c r="M3" s="59"/>
      <c r="N3" s="59"/>
      <c r="O3" s="59"/>
      <c r="P3" s="59"/>
      <c r="Q3" s="59"/>
      <c r="R3" s="59"/>
      <c r="S3" s="59"/>
      <c r="T3" s="59"/>
      <c r="U3" s="59"/>
      <c r="V3" s="59"/>
      <c r="W3" s="59"/>
      <c r="X3" s="59"/>
      <c r="Y3" s="59"/>
      <c r="Z3" s="59"/>
    </row>
    <row r="4" spans="2:11" ht="14.25" thickBot="1">
      <c r="B4" s="60"/>
      <c r="C4" s="61"/>
      <c r="D4" s="61"/>
      <c r="E4" s="61"/>
      <c r="F4" s="61"/>
      <c r="G4" s="62"/>
      <c r="H4" s="62"/>
      <c r="I4" s="62"/>
      <c r="J4" s="62"/>
      <c r="K4" s="62"/>
    </row>
    <row r="5" spans="2:11" ht="15" customHeight="1">
      <c r="B5" s="63" t="s">
        <v>76</v>
      </c>
      <c r="C5" s="64" t="s">
        <v>93</v>
      </c>
      <c r="D5" s="65"/>
      <c r="E5" s="66"/>
      <c r="F5" s="67" t="s">
        <v>94</v>
      </c>
      <c r="G5" s="67"/>
      <c r="H5" s="68"/>
      <c r="I5" s="69" t="s">
        <v>95</v>
      </c>
      <c r="J5" s="70"/>
      <c r="K5" s="70"/>
    </row>
    <row r="6" spans="2:11" ht="15" customHeight="1">
      <c r="B6" s="71"/>
      <c r="C6" s="72" t="s">
        <v>96</v>
      </c>
      <c r="D6" s="72" t="s">
        <v>97</v>
      </c>
      <c r="E6" s="72" t="s">
        <v>98</v>
      </c>
      <c r="F6" s="72" t="s">
        <v>96</v>
      </c>
      <c r="G6" s="72" t="s">
        <v>97</v>
      </c>
      <c r="H6" s="72" t="s">
        <v>98</v>
      </c>
      <c r="I6" s="72" t="s">
        <v>96</v>
      </c>
      <c r="J6" s="72" t="s">
        <v>97</v>
      </c>
      <c r="K6" s="73" t="s">
        <v>98</v>
      </c>
    </row>
    <row r="7" spans="2:11" s="78" customFormat="1" ht="15" customHeight="1">
      <c r="B7" s="74" t="s">
        <v>99</v>
      </c>
      <c r="C7" s="75">
        <v>5644588</v>
      </c>
      <c r="D7" s="76">
        <v>4393645</v>
      </c>
      <c r="E7" s="76">
        <v>1250943</v>
      </c>
      <c r="F7" s="76">
        <v>5411654</v>
      </c>
      <c r="G7" s="76">
        <v>4393646</v>
      </c>
      <c r="H7" s="76">
        <v>1018008</v>
      </c>
      <c r="I7" s="77">
        <v>95.87332148954006</v>
      </c>
      <c r="J7" s="77">
        <v>100.00002276014561</v>
      </c>
      <c r="K7" s="77">
        <v>81.37924749568926</v>
      </c>
    </row>
    <row r="8" spans="2:11" s="78" customFormat="1" ht="15" customHeight="1">
      <c r="B8" s="74">
        <v>19</v>
      </c>
      <c r="C8" s="79">
        <v>6129286</v>
      </c>
      <c r="D8" s="76">
        <v>5096922</v>
      </c>
      <c r="E8" s="76">
        <v>1032364</v>
      </c>
      <c r="F8" s="76">
        <v>5866333</v>
      </c>
      <c r="G8" s="76">
        <v>5096922</v>
      </c>
      <c r="H8" s="76">
        <v>769411</v>
      </c>
      <c r="I8" s="77">
        <v>95.7</v>
      </c>
      <c r="J8" s="77">
        <v>100</v>
      </c>
      <c r="K8" s="77">
        <v>74.5</v>
      </c>
    </row>
    <row r="9" spans="2:11" s="84" customFormat="1" ht="15" customHeight="1" thickBot="1">
      <c r="B9" s="80">
        <v>20</v>
      </c>
      <c r="C9" s="81">
        <v>6505684</v>
      </c>
      <c r="D9" s="82">
        <v>5416399</v>
      </c>
      <c r="E9" s="82">
        <v>1089285</v>
      </c>
      <c r="F9" s="82">
        <v>6200822</v>
      </c>
      <c r="G9" s="82">
        <v>5416399</v>
      </c>
      <c r="H9" s="82">
        <v>784423</v>
      </c>
      <c r="I9" s="83">
        <v>95.3</v>
      </c>
      <c r="J9" s="83">
        <v>100</v>
      </c>
      <c r="K9" s="83">
        <v>72</v>
      </c>
    </row>
    <row r="10" spans="2:11" s="89" customFormat="1" ht="13.5">
      <c r="B10" s="85"/>
      <c r="C10" s="86"/>
      <c r="D10" s="87"/>
      <c r="E10" s="87"/>
      <c r="F10" s="87"/>
      <c r="G10" s="87"/>
      <c r="H10" s="87"/>
      <c r="I10" s="88"/>
      <c r="J10" s="88"/>
      <c r="K10" s="88"/>
    </row>
    <row r="11" spans="2:7" ht="13.5">
      <c r="B11" s="90" t="s">
        <v>100</v>
      </c>
      <c r="C11" s="33"/>
      <c r="D11" s="91"/>
      <c r="E11" s="91"/>
      <c r="G11" s="56"/>
    </row>
  </sheetData>
  <mergeCells count="1">
    <mergeCell ref="B5:B6"/>
  </mergeCells>
  <printOptions/>
  <pageMargins left="0.75" right="0.75" top="1" bottom="1" header="0.512" footer="0.512"/>
  <pageSetup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dimension ref="B1:M15"/>
  <sheetViews>
    <sheetView showGridLines="0" workbookViewId="0" topLeftCell="A1">
      <selection activeCell="A1" sqref="A1"/>
    </sheetView>
  </sheetViews>
  <sheetFormatPr defaultColWidth="9.00390625" defaultRowHeight="13.5"/>
  <cols>
    <col min="1" max="1" width="3.625" style="154" customWidth="1"/>
    <col min="2" max="2" width="10.625" style="154" customWidth="1"/>
    <col min="3" max="3" width="16.125" style="154" customWidth="1"/>
    <col min="4" max="5" width="16.00390625" style="154" customWidth="1"/>
    <col min="6" max="6" width="16.125" style="154" customWidth="1"/>
    <col min="7" max="7" width="16.00390625" style="154" customWidth="1"/>
    <col min="8" max="8" width="15.125" style="154" customWidth="1"/>
    <col min="9" max="9" width="15.25390625" style="154" customWidth="1"/>
    <col min="10" max="11" width="15.125" style="154" customWidth="1"/>
    <col min="12" max="12" width="15.25390625" style="154" customWidth="1"/>
    <col min="13" max="13" width="15.125" style="154" customWidth="1"/>
    <col min="14" max="14" width="12.625" style="154" customWidth="1"/>
    <col min="15" max="15" width="9.75390625" style="154" bestFit="1" customWidth="1"/>
    <col min="16" max="16" width="9.125" style="154" bestFit="1" customWidth="1"/>
    <col min="17" max="16384" width="9.00390625" style="154" customWidth="1"/>
  </cols>
  <sheetData>
    <row r="1" ht="13.5" customHeight="1">
      <c r="B1" s="55" t="s">
        <v>7</v>
      </c>
    </row>
    <row r="2" ht="13.5" customHeight="1">
      <c r="B2" s="575" t="s">
        <v>1</v>
      </c>
    </row>
    <row r="3" ht="13.5" customHeight="1">
      <c r="B3" s="575"/>
    </row>
    <row r="4" ht="13.5" customHeight="1">
      <c r="B4" s="156" t="s">
        <v>32</v>
      </c>
    </row>
    <row r="5" ht="13.5" customHeight="1" thickBot="1">
      <c r="B5" s="575" t="s">
        <v>33</v>
      </c>
    </row>
    <row r="6" spans="2:13" ht="15" customHeight="1">
      <c r="B6" s="188" t="s">
        <v>287</v>
      </c>
      <c r="C6" s="535" t="s">
        <v>34</v>
      </c>
      <c r="D6" s="767"/>
      <c r="E6" s="767"/>
      <c r="F6" s="189" t="s">
        <v>35</v>
      </c>
      <c r="G6" s="978"/>
      <c r="H6" s="979"/>
      <c r="I6" s="535" t="s">
        <v>39</v>
      </c>
      <c r="J6" s="767"/>
      <c r="K6" s="742"/>
      <c r="L6" s="767" t="s">
        <v>36</v>
      </c>
      <c r="M6" s="767"/>
    </row>
    <row r="7" spans="2:13" ht="15" customHeight="1">
      <c r="B7" s="961"/>
      <c r="C7" s="1001" t="s">
        <v>25</v>
      </c>
      <c r="D7" s="1002" t="s">
        <v>40</v>
      </c>
      <c r="E7" s="1003" t="s">
        <v>41</v>
      </c>
      <c r="F7" s="1001" t="s">
        <v>25</v>
      </c>
      <c r="G7" s="1002" t="s">
        <v>40</v>
      </c>
      <c r="H7" s="1003" t="s">
        <v>41</v>
      </c>
      <c r="I7" s="194" t="s">
        <v>25</v>
      </c>
      <c r="J7" s="1002" t="s">
        <v>40</v>
      </c>
      <c r="K7" s="1003" t="s">
        <v>41</v>
      </c>
      <c r="L7" s="541" t="s">
        <v>37</v>
      </c>
      <c r="M7" s="1004" t="s">
        <v>38</v>
      </c>
    </row>
    <row r="8" spans="2:13" s="626" customFormat="1" ht="14.25" customHeight="1">
      <c r="B8" s="968"/>
      <c r="C8" s="1005"/>
      <c r="D8" s="1006"/>
      <c r="E8" s="170"/>
      <c r="F8" s="1005"/>
      <c r="G8" s="1006"/>
      <c r="H8" s="170"/>
      <c r="I8" s="201"/>
      <c r="J8" s="1006"/>
      <c r="K8" s="170"/>
      <c r="L8" s="1007" t="s">
        <v>42</v>
      </c>
      <c r="M8" s="1008" t="s">
        <v>43</v>
      </c>
    </row>
    <row r="9" spans="2:13" ht="14.25" customHeight="1">
      <c r="B9" s="854" t="s">
        <v>89</v>
      </c>
      <c r="C9" s="1009">
        <v>5801</v>
      </c>
      <c r="D9" s="1010">
        <v>3600</v>
      </c>
      <c r="E9" s="1010">
        <v>546</v>
      </c>
      <c r="F9" s="1010">
        <v>30396</v>
      </c>
      <c r="G9" s="1010">
        <v>18183</v>
      </c>
      <c r="H9" s="1010">
        <v>1199</v>
      </c>
      <c r="I9" s="1010">
        <v>1192</v>
      </c>
      <c r="J9" s="1010">
        <v>639</v>
      </c>
      <c r="K9" s="1010">
        <v>50</v>
      </c>
      <c r="L9" s="1011">
        <f>I9/C9*100</f>
        <v>20.54818134804344</v>
      </c>
      <c r="M9" s="1011">
        <f>I9/F9*100</f>
        <v>3.9215686274509802</v>
      </c>
    </row>
    <row r="10" spans="2:13" s="626" customFormat="1" ht="14.25" customHeight="1">
      <c r="B10" s="621">
        <v>17</v>
      </c>
      <c r="C10" s="1009">
        <v>5696</v>
      </c>
      <c r="D10" s="1010">
        <v>3292</v>
      </c>
      <c r="E10" s="1010">
        <v>440</v>
      </c>
      <c r="F10" s="1010">
        <v>27633</v>
      </c>
      <c r="G10" s="1010">
        <v>15940</v>
      </c>
      <c r="H10" s="1010">
        <v>1194</v>
      </c>
      <c r="I10" s="1010">
        <v>1148</v>
      </c>
      <c r="J10" s="1010">
        <v>571</v>
      </c>
      <c r="K10" s="1010">
        <v>48</v>
      </c>
      <c r="L10" s="1011">
        <f>I10/C10*100</f>
        <v>20.154494382022474</v>
      </c>
      <c r="M10" s="1011">
        <f>I10/F10*100</f>
        <v>4.154453009083343</v>
      </c>
    </row>
    <row r="11" spans="2:13" s="626" customFormat="1" ht="14.25" customHeight="1">
      <c r="B11" s="621">
        <v>18</v>
      </c>
      <c r="C11" s="1009">
        <v>5584</v>
      </c>
      <c r="D11" s="1010">
        <v>3142</v>
      </c>
      <c r="E11" s="1010">
        <v>426</v>
      </c>
      <c r="F11" s="1010">
        <v>26277</v>
      </c>
      <c r="G11" s="1010">
        <v>15091</v>
      </c>
      <c r="H11" s="1010">
        <v>1391</v>
      </c>
      <c r="I11" s="1010">
        <v>1175</v>
      </c>
      <c r="J11" s="1010">
        <v>581</v>
      </c>
      <c r="K11" s="1010">
        <v>52</v>
      </c>
      <c r="L11" s="1011">
        <v>21.04226361031519</v>
      </c>
      <c r="M11" s="1011">
        <v>4.47159112531872</v>
      </c>
    </row>
    <row r="12" spans="2:13" s="626" customFormat="1" ht="14.25" customHeight="1">
      <c r="B12" s="621">
        <v>19</v>
      </c>
      <c r="C12" s="1009">
        <v>5815</v>
      </c>
      <c r="D12" s="1010">
        <v>3258</v>
      </c>
      <c r="E12" s="1010">
        <v>480</v>
      </c>
      <c r="F12" s="1010">
        <v>25991</v>
      </c>
      <c r="G12" s="1010">
        <v>14587</v>
      </c>
      <c r="H12" s="1010">
        <v>1613</v>
      </c>
      <c r="I12" s="1010">
        <v>1154</v>
      </c>
      <c r="J12" s="1010">
        <v>552</v>
      </c>
      <c r="K12" s="1010">
        <v>29</v>
      </c>
      <c r="L12" s="1011">
        <v>19.845227858985382</v>
      </c>
      <c r="M12" s="1011">
        <v>4.439998461005732</v>
      </c>
    </row>
    <row r="13" spans="2:13" s="34" customFormat="1" ht="14.25" customHeight="1" thickBot="1">
      <c r="B13" s="627">
        <v>20</v>
      </c>
      <c r="C13" s="1012">
        <v>7082</v>
      </c>
      <c r="D13" s="1013">
        <v>3899</v>
      </c>
      <c r="E13" s="1013">
        <v>581</v>
      </c>
      <c r="F13" s="1013">
        <v>30154</v>
      </c>
      <c r="G13" s="1013">
        <v>16812</v>
      </c>
      <c r="H13" s="1013">
        <v>1758</v>
      </c>
      <c r="I13" s="1013">
        <v>1065</v>
      </c>
      <c r="J13" s="1013">
        <v>545</v>
      </c>
      <c r="K13" s="1013">
        <v>54</v>
      </c>
      <c r="L13" s="1014">
        <v>15.038124823496188</v>
      </c>
      <c r="M13" s="1014">
        <v>3.5318697353584927</v>
      </c>
    </row>
    <row r="14" ht="13.5">
      <c r="K14" s="155"/>
    </row>
    <row r="15" ht="13.5">
      <c r="B15" s="861" t="s">
        <v>0</v>
      </c>
    </row>
  </sheetData>
  <mergeCells count="13">
    <mergeCell ref="K7:K8"/>
    <mergeCell ref="I6:K6"/>
    <mergeCell ref="G7:G8"/>
    <mergeCell ref="H7:H8"/>
    <mergeCell ref="B6:B8"/>
    <mergeCell ref="C6:E6"/>
    <mergeCell ref="L6:M6"/>
    <mergeCell ref="C7:C8"/>
    <mergeCell ref="D7:D8"/>
    <mergeCell ref="E7:E8"/>
    <mergeCell ref="F7:F8"/>
    <mergeCell ref="I7:I8"/>
    <mergeCell ref="J7:J8"/>
  </mergeCells>
  <printOptions/>
  <pageMargins left="0.984251968503937" right="0.984251968503937" top="0.5905511811023623" bottom="0.5905511811023623" header="0.5118110236220472" footer="0.5118110236220472"/>
  <pageSetup horizontalDpi="300" verticalDpi="300" orientation="portrait" paperSize="124" r:id="rId1"/>
  <colBreaks count="1" manualBreakCount="1">
    <brk id="7" max="29" man="1"/>
  </colBreaks>
</worksheet>
</file>

<file path=xl/worksheets/sheet5.xml><?xml version="1.0" encoding="utf-8"?>
<worksheet xmlns="http://schemas.openxmlformats.org/spreadsheetml/2006/main" xmlns:r="http://schemas.openxmlformats.org/officeDocument/2006/relationships">
  <dimension ref="B1:N15"/>
  <sheetViews>
    <sheetView showGridLines="0" workbookViewId="0" topLeftCell="A1">
      <selection activeCell="A1" sqref="A1"/>
    </sheetView>
  </sheetViews>
  <sheetFormatPr defaultColWidth="9.00390625" defaultRowHeight="13.5"/>
  <cols>
    <col min="1" max="1" width="3.625" style="154" customWidth="1"/>
    <col min="2" max="2" width="10.625" style="154" customWidth="1"/>
    <col min="3" max="8" width="13.375" style="154" customWidth="1"/>
    <col min="9" max="13" width="15.125" style="154" customWidth="1"/>
    <col min="14" max="14" width="15.25390625" style="154" customWidth="1"/>
    <col min="15" max="15" width="9.75390625" style="154" bestFit="1" customWidth="1"/>
    <col min="16" max="16" width="9.125" style="154" bestFit="1" customWidth="1"/>
    <col min="17" max="16384" width="9.00390625" style="154" customWidth="1"/>
  </cols>
  <sheetData>
    <row r="1" ht="13.5" customHeight="1">
      <c r="B1" s="55" t="s">
        <v>7</v>
      </c>
    </row>
    <row r="2" ht="13.5" customHeight="1">
      <c r="B2" s="575" t="s">
        <v>1</v>
      </c>
    </row>
    <row r="3" ht="13.5" customHeight="1"/>
    <row r="4" spans="2:14" ht="13.5">
      <c r="B4" s="395" t="s">
        <v>18</v>
      </c>
      <c r="C4" s="384"/>
      <c r="D4" s="384"/>
      <c r="E4" s="384"/>
      <c r="F4" s="384"/>
      <c r="G4" s="384"/>
      <c r="H4" s="384"/>
      <c r="I4" s="384"/>
      <c r="J4" s="384"/>
      <c r="K4" s="384"/>
      <c r="L4" s="384"/>
      <c r="M4" s="384"/>
      <c r="N4" s="384"/>
    </row>
    <row r="5" spans="2:14" ht="14.25" thickBot="1">
      <c r="B5" s="395"/>
      <c r="C5" s="384"/>
      <c r="D5" s="384"/>
      <c r="E5" s="384"/>
      <c r="F5" s="384"/>
      <c r="G5" s="384"/>
      <c r="H5" s="384"/>
      <c r="I5" s="384"/>
      <c r="J5" s="384"/>
      <c r="K5" s="384"/>
      <c r="L5" s="384"/>
      <c r="M5" s="384"/>
      <c r="N5" s="384"/>
    </row>
    <row r="6" spans="2:14" ht="15" customHeight="1">
      <c r="B6" s="959" t="s">
        <v>160</v>
      </c>
      <c r="C6" s="535" t="s">
        <v>19</v>
      </c>
      <c r="D6" s="976"/>
      <c r="E6" s="977"/>
      <c r="F6" s="191" t="s">
        <v>20</v>
      </c>
      <c r="G6" s="190" t="s">
        <v>21</v>
      </c>
      <c r="H6" s="190"/>
      <c r="I6" s="190"/>
      <c r="J6" s="978"/>
      <c r="K6" s="979"/>
      <c r="L6" s="980" t="s">
        <v>22</v>
      </c>
      <c r="M6" s="851" t="s">
        <v>23</v>
      </c>
      <c r="N6" s="851" t="s">
        <v>24</v>
      </c>
    </row>
    <row r="7" spans="2:14" ht="15" customHeight="1">
      <c r="B7" s="981"/>
      <c r="C7" s="965" t="s">
        <v>25</v>
      </c>
      <c r="D7" s="965" t="s">
        <v>262</v>
      </c>
      <c r="E7" s="965" t="s">
        <v>263</v>
      </c>
      <c r="F7" s="982"/>
      <c r="G7" s="983" t="s">
        <v>25</v>
      </c>
      <c r="H7" s="984" t="s">
        <v>26</v>
      </c>
      <c r="I7" s="985"/>
      <c r="J7" s="986" t="s">
        <v>27</v>
      </c>
      <c r="K7" s="987"/>
      <c r="L7" s="982"/>
      <c r="M7" s="988" t="s">
        <v>28</v>
      </c>
      <c r="N7" s="988" t="s">
        <v>29</v>
      </c>
    </row>
    <row r="8" spans="2:14" s="626" customFormat="1" ht="15" customHeight="1">
      <c r="B8" s="989"/>
      <c r="C8" s="990"/>
      <c r="D8" s="990"/>
      <c r="E8" s="990"/>
      <c r="F8" s="990"/>
      <c r="G8" s="968"/>
      <c r="H8" s="991" t="s">
        <v>262</v>
      </c>
      <c r="I8" s="992" t="s">
        <v>263</v>
      </c>
      <c r="J8" s="991" t="s">
        <v>262</v>
      </c>
      <c r="K8" s="992" t="s">
        <v>263</v>
      </c>
      <c r="L8" s="990"/>
      <c r="M8" s="203" t="s">
        <v>30</v>
      </c>
      <c r="N8" s="203" t="s">
        <v>31</v>
      </c>
    </row>
    <row r="9" spans="2:14" s="176" customFormat="1" ht="14.25" customHeight="1">
      <c r="B9" s="49" t="s">
        <v>180</v>
      </c>
      <c r="C9" s="993">
        <v>533</v>
      </c>
      <c r="D9" s="994">
        <v>352</v>
      </c>
      <c r="E9" s="994">
        <v>181</v>
      </c>
      <c r="F9" s="994">
        <v>785</v>
      </c>
      <c r="G9" s="994">
        <v>533</v>
      </c>
      <c r="H9" s="994">
        <v>268</v>
      </c>
      <c r="I9" s="994">
        <v>110</v>
      </c>
      <c r="J9" s="994">
        <v>84</v>
      </c>
      <c r="K9" s="994">
        <v>71</v>
      </c>
      <c r="L9" s="994">
        <v>369</v>
      </c>
      <c r="M9" s="995">
        <f>F9/C9</f>
        <v>1.472795497185741</v>
      </c>
      <c r="N9" s="996">
        <f>G9/C9*100</f>
        <v>100</v>
      </c>
    </row>
    <row r="10" spans="2:14" s="176" customFormat="1" ht="14.25" customHeight="1">
      <c r="B10" s="960">
        <v>17</v>
      </c>
      <c r="C10" s="993">
        <v>532</v>
      </c>
      <c r="D10" s="994">
        <v>334</v>
      </c>
      <c r="E10" s="994">
        <v>198</v>
      </c>
      <c r="F10" s="994">
        <v>935</v>
      </c>
      <c r="G10" s="994">
        <v>530</v>
      </c>
      <c r="H10" s="994">
        <v>257</v>
      </c>
      <c r="I10" s="994">
        <v>121</v>
      </c>
      <c r="J10" s="994">
        <v>73</v>
      </c>
      <c r="K10" s="994">
        <v>79</v>
      </c>
      <c r="L10" s="994">
        <v>469</v>
      </c>
      <c r="M10" s="995">
        <f>F10/C10</f>
        <v>1.7575187969924813</v>
      </c>
      <c r="N10" s="996">
        <f>G10/C10*100</f>
        <v>99.62406015037594</v>
      </c>
    </row>
    <row r="11" spans="2:14" s="176" customFormat="1" ht="14.25" customHeight="1">
      <c r="B11" s="960">
        <v>18</v>
      </c>
      <c r="C11" s="993">
        <v>564</v>
      </c>
      <c r="D11" s="994">
        <v>340</v>
      </c>
      <c r="E11" s="994">
        <v>224</v>
      </c>
      <c r="F11" s="994">
        <v>1104</v>
      </c>
      <c r="G11" s="994">
        <v>559</v>
      </c>
      <c r="H11" s="994">
        <v>263</v>
      </c>
      <c r="I11" s="994">
        <v>132</v>
      </c>
      <c r="J11" s="994">
        <v>79</v>
      </c>
      <c r="K11" s="994">
        <v>85</v>
      </c>
      <c r="L11" s="994">
        <v>516</v>
      </c>
      <c r="M11" s="995">
        <v>1.9574468085106382</v>
      </c>
      <c r="N11" s="996">
        <v>99.11347517730496</v>
      </c>
    </row>
    <row r="12" spans="2:14" s="176" customFormat="1" ht="14.25" customHeight="1">
      <c r="B12" s="960">
        <v>19</v>
      </c>
      <c r="C12" s="993">
        <v>430</v>
      </c>
      <c r="D12" s="994">
        <v>247</v>
      </c>
      <c r="E12" s="994">
        <v>183</v>
      </c>
      <c r="F12" s="994">
        <v>943</v>
      </c>
      <c r="G12" s="994">
        <v>422</v>
      </c>
      <c r="H12" s="994">
        <v>185</v>
      </c>
      <c r="I12" s="994">
        <v>99</v>
      </c>
      <c r="J12" s="994">
        <v>57</v>
      </c>
      <c r="K12" s="994">
        <v>81</v>
      </c>
      <c r="L12" s="994">
        <v>466</v>
      </c>
      <c r="M12" s="995">
        <v>2.1930232558139533</v>
      </c>
      <c r="N12" s="996">
        <v>98.13953488372093</v>
      </c>
    </row>
    <row r="13" spans="2:14" s="180" customFormat="1" ht="14.25" thickBot="1">
      <c r="B13" s="954">
        <v>20</v>
      </c>
      <c r="C13" s="997">
        <v>412</v>
      </c>
      <c r="D13" s="998">
        <v>201</v>
      </c>
      <c r="E13" s="998">
        <v>211</v>
      </c>
      <c r="F13" s="998">
        <v>864</v>
      </c>
      <c r="G13" s="998">
        <v>405</v>
      </c>
      <c r="H13" s="998">
        <v>159</v>
      </c>
      <c r="I13" s="998">
        <v>115</v>
      </c>
      <c r="J13" s="998">
        <v>38</v>
      </c>
      <c r="K13" s="998">
        <v>93</v>
      </c>
      <c r="L13" s="998">
        <v>477</v>
      </c>
      <c r="M13" s="999">
        <v>2.0970873786407767</v>
      </c>
      <c r="N13" s="1000">
        <v>98.30097087378641</v>
      </c>
    </row>
    <row r="15" ht="13.5">
      <c r="B15" s="861" t="s">
        <v>0</v>
      </c>
    </row>
  </sheetData>
  <mergeCells count="9">
    <mergeCell ref="L6:L8"/>
    <mergeCell ref="C7:C8"/>
    <mergeCell ref="D7:D8"/>
    <mergeCell ref="E7:E8"/>
    <mergeCell ref="G7:G8"/>
    <mergeCell ref="B6:B8"/>
    <mergeCell ref="C6:E6"/>
    <mergeCell ref="F6:F8"/>
    <mergeCell ref="J7:K7"/>
  </mergeCells>
  <printOptions/>
  <pageMargins left="0.984251968503937" right="0.984251968503937" top="0.5905511811023623" bottom="0.5905511811023623" header="0.5118110236220472" footer="0.5118110236220472"/>
  <pageSetup horizontalDpi="300" verticalDpi="300" orientation="portrait" paperSize="124" r:id="rId1"/>
  <colBreaks count="1" manualBreakCount="1">
    <brk id="7" max="29" man="1"/>
  </colBreaks>
</worksheet>
</file>

<file path=xl/worksheets/sheet6.xml><?xml version="1.0" encoding="utf-8"?>
<worksheet xmlns="http://schemas.openxmlformats.org/spreadsheetml/2006/main" xmlns:r="http://schemas.openxmlformats.org/officeDocument/2006/relationships">
  <dimension ref="B1:AA16"/>
  <sheetViews>
    <sheetView showGridLines="0" workbookViewId="0" topLeftCell="A1">
      <selection activeCell="A1" sqref="A1"/>
    </sheetView>
  </sheetViews>
  <sheetFormatPr defaultColWidth="9.00390625" defaultRowHeight="13.5"/>
  <cols>
    <col min="1" max="1" width="3.625" style="154" customWidth="1"/>
    <col min="2" max="2" width="10.625" style="154" customWidth="1"/>
    <col min="3" max="7" width="6.75390625" style="154" customWidth="1"/>
    <col min="8" max="8" width="8.75390625" style="154" customWidth="1"/>
    <col min="9" max="12" width="6.75390625" style="154" customWidth="1"/>
    <col min="13" max="14" width="7.375" style="154" bestFit="1" customWidth="1"/>
    <col min="15" max="17" width="7.375" style="154" customWidth="1"/>
    <col min="18" max="19" width="10.125" style="154" customWidth="1"/>
    <col min="20" max="21" width="7.375" style="154" bestFit="1" customWidth="1"/>
    <col min="22" max="22" width="7.375" style="154" customWidth="1"/>
    <col min="23" max="27" width="9.125" style="157" customWidth="1"/>
    <col min="28" max="16384" width="9.00390625" style="154" customWidth="1"/>
  </cols>
  <sheetData>
    <row r="1" ht="13.5">
      <c r="B1" s="55" t="s">
        <v>7</v>
      </c>
    </row>
    <row r="2" ht="13.5">
      <c r="B2" s="575" t="s">
        <v>1</v>
      </c>
    </row>
    <row r="3" spans="2:15" ht="13.5" customHeight="1">
      <c r="B3" s="156" t="s">
        <v>8</v>
      </c>
      <c r="C3" s="958"/>
      <c r="D3" s="958"/>
      <c r="E3" s="958"/>
      <c r="F3" s="958"/>
      <c r="G3" s="958"/>
      <c r="H3" s="958"/>
      <c r="I3" s="958"/>
      <c r="J3" s="958"/>
      <c r="K3" s="958"/>
      <c r="M3" s="958"/>
      <c r="N3" s="958"/>
      <c r="O3" s="958"/>
    </row>
    <row r="4" spans="2:15" ht="13.5" customHeight="1" thickBot="1">
      <c r="B4" s="156"/>
      <c r="C4" s="958"/>
      <c r="D4" s="958"/>
      <c r="E4" s="958"/>
      <c r="F4" s="958"/>
      <c r="G4" s="958"/>
      <c r="H4" s="958"/>
      <c r="I4" s="958"/>
      <c r="J4" s="958"/>
      <c r="K4" s="958"/>
      <c r="M4" s="958"/>
      <c r="N4" s="958"/>
      <c r="O4" s="958"/>
    </row>
    <row r="5" spans="2:27" ht="15" customHeight="1">
      <c r="B5" s="959" t="s">
        <v>17</v>
      </c>
      <c r="C5" s="740" t="s">
        <v>9</v>
      </c>
      <c r="D5" s="778"/>
      <c r="E5" s="778"/>
      <c r="F5" s="778"/>
      <c r="G5" s="188"/>
      <c r="H5" s="740" t="s">
        <v>10</v>
      </c>
      <c r="I5" s="778"/>
      <c r="J5" s="778"/>
      <c r="K5" s="778"/>
      <c r="L5" s="188"/>
      <c r="M5" s="740" t="s">
        <v>11</v>
      </c>
      <c r="N5" s="778"/>
      <c r="O5" s="778"/>
      <c r="P5" s="778"/>
      <c r="Q5" s="188"/>
      <c r="R5" s="740" t="s">
        <v>12</v>
      </c>
      <c r="S5" s="778"/>
      <c r="T5" s="778"/>
      <c r="U5" s="778"/>
      <c r="V5" s="778"/>
      <c r="W5" s="960"/>
      <c r="X5" s="960"/>
      <c r="Y5" s="960"/>
      <c r="Z5" s="960"/>
      <c r="AA5" s="960"/>
    </row>
    <row r="6" spans="2:27" ht="15" customHeight="1">
      <c r="B6" s="961"/>
      <c r="C6" s="962"/>
      <c r="D6" s="963"/>
      <c r="E6" s="963"/>
      <c r="F6" s="963"/>
      <c r="G6" s="53"/>
      <c r="H6" s="962"/>
      <c r="I6" s="963"/>
      <c r="J6" s="963"/>
      <c r="K6" s="963"/>
      <c r="L6" s="53"/>
      <c r="M6" s="962"/>
      <c r="N6" s="963"/>
      <c r="O6" s="963"/>
      <c r="P6" s="963"/>
      <c r="Q6" s="53"/>
      <c r="R6" s="962"/>
      <c r="S6" s="963"/>
      <c r="T6" s="963"/>
      <c r="U6" s="963"/>
      <c r="V6" s="963"/>
      <c r="W6" s="964"/>
      <c r="X6" s="964"/>
      <c r="Y6" s="964"/>
      <c r="Z6" s="964"/>
      <c r="AA6" s="964"/>
    </row>
    <row r="7" spans="2:27" ht="15" customHeight="1">
      <c r="B7" s="961"/>
      <c r="C7" s="965" t="s">
        <v>133</v>
      </c>
      <c r="D7" s="966" t="s">
        <v>13</v>
      </c>
      <c r="E7" s="966" t="s">
        <v>14</v>
      </c>
      <c r="F7" s="966" t="s">
        <v>15</v>
      </c>
      <c r="G7" s="966" t="s">
        <v>272</v>
      </c>
      <c r="H7" s="965" t="s">
        <v>133</v>
      </c>
      <c r="I7" s="966" t="s">
        <v>13</v>
      </c>
      <c r="J7" s="966" t="s">
        <v>14</v>
      </c>
      <c r="K7" s="966" t="s">
        <v>15</v>
      </c>
      <c r="L7" s="966" t="s">
        <v>272</v>
      </c>
      <c r="M7" s="965" t="s">
        <v>133</v>
      </c>
      <c r="N7" s="966" t="s">
        <v>13</v>
      </c>
      <c r="O7" s="966" t="s">
        <v>14</v>
      </c>
      <c r="P7" s="966" t="s">
        <v>15</v>
      </c>
      <c r="Q7" s="966" t="s">
        <v>272</v>
      </c>
      <c r="R7" s="965" t="s">
        <v>133</v>
      </c>
      <c r="S7" s="966" t="s">
        <v>13</v>
      </c>
      <c r="T7" s="966" t="s">
        <v>14</v>
      </c>
      <c r="U7" s="966" t="s">
        <v>15</v>
      </c>
      <c r="V7" s="198" t="s">
        <v>272</v>
      </c>
      <c r="W7" s="967"/>
      <c r="X7" s="663"/>
      <c r="Y7" s="663"/>
      <c r="Z7" s="663"/>
      <c r="AA7" s="663"/>
    </row>
    <row r="8" spans="2:27" s="193" customFormat="1" ht="15" customHeight="1">
      <c r="B8" s="968"/>
      <c r="C8" s="969"/>
      <c r="D8" s="970" t="s">
        <v>16</v>
      </c>
      <c r="E8" s="970" t="s">
        <v>16</v>
      </c>
      <c r="F8" s="970" t="s">
        <v>16</v>
      </c>
      <c r="G8" s="970" t="s">
        <v>16</v>
      </c>
      <c r="H8" s="969"/>
      <c r="I8" s="970" t="s">
        <v>16</v>
      </c>
      <c r="J8" s="970" t="s">
        <v>16</v>
      </c>
      <c r="K8" s="970" t="s">
        <v>16</v>
      </c>
      <c r="L8" s="970" t="s">
        <v>16</v>
      </c>
      <c r="M8" s="969"/>
      <c r="N8" s="970" t="s">
        <v>16</v>
      </c>
      <c r="O8" s="970" t="s">
        <v>16</v>
      </c>
      <c r="P8" s="970" t="s">
        <v>16</v>
      </c>
      <c r="Q8" s="970" t="s">
        <v>16</v>
      </c>
      <c r="R8" s="969"/>
      <c r="S8" s="970" t="s">
        <v>16</v>
      </c>
      <c r="T8" s="970" t="s">
        <v>16</v>
      </c>
      <c r="U8" s="970" t="s">
        <v>16</v>
      </c>
      <c r="V8" s="971" t="s">
        <v>16</v>
      </c>
      <c r="W8" s="967"/>
      <c r="X8" s="972"/>
      <c r="Y8" s="972"/>
      <c r="Z8" s="972"/>
      <c r="AA8" s="972"/>
    </row>
    <row r="9" spans="2:27" ht="14.25" customHeight="1">
      <c r="B9" s="854" t="s">
        <v>89</v>
      </c>
      <c r="C9" s="769">
        <f>SUM(D9:G9)</f>
        <v>479</v>
      </c>
      <c r="D9" s="770">
        <v>334</v>
      </c>
      <c r="E9" s="770">
        <v>118</v>
      </c>
      <c r="F9" s="770">
        <v>23</v>
      </c>
      <c r="G9" s="770">
        <v>4</v>
      </c>
      <c r="H9" s="770">
        <f>SUM(I9:L9)</f>
        <v>989</v>
      </c>
      <c r="I9" s="770">
        <v>751</v>
      </c>
      <c r="J9" s="770">
        <v>229</v>
      </c>
      <c r="K9" s="770">
        <v>9</v>
      </c>
      <c r="L9" s="973">
        <v>0</v>
      </c>
      <c r="M9" s="770">
        <f>SUM(N9:Q9)</f>
        <v>153</v>
      </c>
      <c r="N9" s="770">
        <v>101</v>
      </c>
      <c r="O9" s="770">
        <v>50</v>
      </c>
      <c r="P9" s="770">
        <v>2</v>
      </c>
      <c r="Q9" s="973">
        <v>0</v>
      </c>
      <c r="R9" s="770">
        <v>1672</v>
      </c>
      <c r="S9" s="770">
        <v>1085</v>
      </c>
      <c r="T9" s="770">
        <v>519</v>
      </c>
      <c r="U9" s="770">
        <v>65</v>
      </c>
      <c r="V9" s="770">
        <v>3</v>
      </c>
      <c r="W9" s="431"/>
      <c r="X9" s="431"/>
      <c r="Y9" s="431"/>
      <c r="Z9" s="431"/>
      <c r="AA9" s="431"/>
    </row>
    <row r="10" spans="2:27" s="626" customFormat="1" ht="14.25" customHeight="1">
      <c r="B10" s="621">
        <v>17</v>
      </c>
      <c r="C10" s="769">
        <f>SUM(D10:G10)</f>
        <v>551</v>
      </c>
      <c r="D10" s="770">
        <v>341</v>
      </c>
      <c r="E10" s="770">
        <v>151</v>
      </c>
      <c r="F10" s="770">
        <v>49</v>
      </c>
      <c r="G10" s="770">
        <v>10</v>
      </c>
      <c r="H10" s="770">
        <f>SUM(I10:L10)</f>
        <v>1022</v>
      </c>
      <c r="I10" s="770">
        <v>633</v>
      </c>
      <c r="J10" s="770">
        <v>309</v>
      </c>
      <c r="K10" s="770">
        <v>63</v>
      </c>
      <c r="L10" s="770">
        <v>17</v>
      </c>
      <c r="M10" s="770">
        <f>SUM(N10:Q10)</f>
        <v>153</v>
      </c>
      <c r="N10" s="770">
        <v>84</v>
      </c>
      <c r="O10" s="770">
        <v>52</v>
      </c>
      <c r="P10" s="770">
        <v>14</v>
      </c>
      <c r="Q10" s="973">
        <v>3</v>
      </c>
      <c r="R10" s="770">
        <f>SUM(S10:V10)</f>
        <v>1766</v>
      </c>
      <c r="S10" s="770">
        <v>1125</v>
      </c>
      <c r="T10" s="770">
        <v>548</v>
      </c>
      <c r="U10" s="770">
        <v>90</v>
      </c>
      <c r="V10" s="770">
        <v>3</v>
      </c>
      <c r="W10" s="770"/>
      <c r="X10" s="770"/>
      <c r="Y10" s="770"/>
      <c r="Z10" s="770"/>
      <c r="AA10" s="770"/>
    </row>
    <row r="11" spans="2:27" s="626" customFormat="1" ht="14.25" customHeight="1">
      <c r="B11" s="621">
        <v>18</v>
      </c>
      <c r="C11" s="769">
        <v>567</v>
      </c>
      <c r="D11" s="770">
        <v>357</v>
      </c>
      <c r="E11" s="770">
        <v>126</v>
      </c>
      <c r="F11" s="770">
        <v>79</v>
      </c>
      <c r="G11" s="770">
        <v>5</v>
      </c>
      <c r="H11" s="770">
        <v>1226</v>
      </c>
      <c r="I11" s="770">
        <v>804</v>
      </c>
      <c r="J11" s="770">
        <v>222</v>
      </c>
      <c r="K11" s="770">
        <v>188</v>
      </c>
      <c r="L11" s="770">
        <v>12</v>
      </c>
      <c r="M11" s="770">
        <v>182</v>
      </c>
      <c r="N11" s="770">
        <v>90</v>
      </c>
      <c r="O11" s="770">
        <v>61</v>
      </c>
      <c r="P11" s="770">
        <v>30</v>
      </c>
      <c r="Q11" s="973">
        <v>1</v>
      </c>
      <c r="R11" s="770">
        <v>1623</v>
      </c>
      <c r="S11" s="770">
        <v>987</v>
      </c>
      <c r="T11" s="770">
        <v>520</v>
      </c>
      <c r="U11" s="770">
        <v>115</v>
      </c>
      <c r="V11" s="770">
        <v>1</v>
      </c>
      <c r="W11" s="770"/>
      <c r="X11" s="770"/>
      <c r="Y11" s="770"/>
      <c r="Z11" s="770"/>
      <c r="AA11" s="770"/>
    </row>
    <row r="12" spans="2:27" s="626" customFormat="1" ht="14.25" customHeight="1">
      <c r="B12" s="621">
        <v>19</v>
      </c>
      <c r="C12" s="769">
        <v>696</v>
      </c>
      <c r="D12" s="770">
        <v>387</v>
      </c>
      <c r="E12" s="770">
        <v>151</v>
      </c>
      <c r="F12" s="770">
        <v>149</v>
      </c>
      <c r="G12" s="770">
        <v>9</v>
      </c>
      <c r="H12" s="770">
        <v>1424</v>
      </c>
      <c r="I12" s="770">
        <v>772</v>
      </c>
      <c r="J12" s="770">
        <v>310</v>
      </c>
      <c r="K12" s="770">
        <v>330</v>
      </c>
      <c r="L12" s="770">
        <v>12</v>
      </c>
      <c r="M12" s="770">
        <v>210</v>
      </c>
      <c r="N12" s="770">
        <v>105</v>
      </c>
      <c r="O12" s="770">
        <v>50</v>
      </c>
      <c r="P12" s="770">
        <v>55</v>
      </c>
      <c r="Q12" s="973">
        <v>0</v>
      </c>
      <c r="R12" s="770">
        <v>1835</v>
      </c>
      <c r="S12" s="770">
        <v>1057</v>
      </c>
      <c r="T12" s="770">
        <v>573</v>
      </c>
      <c r="U12" s="770">
        <v>202</v>
      </c>
      <c r="V12" s="770">
        <v>3</v>
      </c>
      <c r="W12" s="770"/>
      <c r="X12" s="770"/>
      <c r="Y12" s="770"/>
      <c r="Z12" s="770"/>
      <c r="AA12" s="770"/>
    </row>
    <row r="13" spans="2:27" s="180" customFormat="1" ht="14.25" customHeight="1" thickBot="1">
      <c r="B13" s="954">
        <v>20</v>
      </c>
      <c r="C13" s="773">
        <v>746</v>
      </c>
      <c r="D13" s="774">
        <v>409</v>
      </c>
      <c r="E13" s="774">
        <v>130</v>
      </c>
      <c r="F13" s="774">
        <v>196</v>
      </c>
      <c r="G13" s="774">
        <v>11</v>
      </c>
      <c r="H13" s="774">
        <v>1583</v>
      </c>
      <c r="I13" s="774">
        <v>869</v>
      </c>
      <c r="J13" s="774">
        <v>270</v>
      </c>
      <c r="K13" s="774">
        <v>426</v>
      </c>
      <c r="L13" s="774">
        <v>18</v>
      </c>
      <c r="M13" s="774">
        <v>197</v>
      </c>
      <c r="N13" s="774">
        <v>87</v>
      </c>
      <c r="O13" s="774">
        <v>57</v>
      </c>
      <c r="P13" s="774">
        <v>48</v>
      </c>
      <c r="Q13" s="974">
        <v>5</v>
      </c>
      <c r="R13" s="774">
        <v>1901</v>
      </c>
      <c r="S13" s="774">
        <v>1044</v>
      </c>
      <c r="T13" s="774">
        <v>589</v>
      </c>
      <c r="U13" s="774">
        <v>265</v>
      </c>
      <c r="V13" s="774">
        <v>3</v>
      </c>
      <c r="W13" s="975"/>
      <c r="X13" s="975"/>
      <c r="Y13" s="975"/>
      <c r="Z13" s="975"/>
      <c r="AA13" s="975"/>
    </row>
    <row r="14" ht="13.5">
      <c r="B14" s="575"/>
    </row>
    <row r="15" spans="2:27" ht="13.5" customHeight="1">
      <c r="B15" s="861" t="s">
        <v>0</v>
      </c>
      <c r="AA15" s="158"/>
    </row>
    <row r="16" ht="13.5" customHeight="1">
      <c r="B16" s="575"/>
    </row>
  </sheetData>
  <mergeCells count="11">
    <mergeCell ref="B5:B8"/>
    <mergeCell ref="C5:G6"/>
    <mergeCell ref="H5:L6"/>
    <mergeCell ref="M5:Q6"/>
    <mergeCell ref="R5:V6"/>
    <mergeCell ref="W6:AA6"/>
    <mergeCell ref="C7:C8"/>
    <mergeCell ref="H7:H8"/>
    <mergeCell ref="M7:M8"/>
    <mergeCell ref="R7:R8"/>
    <mergeCell ref="W7:W8"/>
  </mergeCells>
  <printOptions/>
  <pageMargins left="0.75" right="0.75" top="1" bottom="1" header="0.512" footer="0.512"/>
  <pageSetup horizontalDpi="600" verticalDpi="600" orientation="landscape" paperSize="8" scale="86" r:id="rId1"/>
  <colBreaks count="2" manualBreakCount="2">
    <brk id="11" max="65535" man="1"/>
    <brk id="22" max="65535" man="1"/>
  </colBreaks>
  <ignoredErrors>
    <ignoredError sqref="M9" formulaRange="1"/>
  </ignoredErrors>
</worksheet>
</file>

<file path=xl/worksheets/sheet7.xml><?xml version="1.0" encoding="utf-8"?>
<worksheet xmlns="http://schemas.openxmlformats.org/spreadsheetml/2006/main" xmlns:r="http://schemas.openxmlformats.org/officeDocument/2006/relationships">
  <dimension ref="B2:K15"/>
  <sheetViews>
    <sheetView showGridLines="0" workbookViewId="0" topLeftCell="A1">
      <selection activeCell="A1" sqref="A1"/>
    </sheetView>
  </sheetViews>
  <sheetFormatPr defaultColWidth="9.00390625" defaultRowHeight="13.5"/>
  <cols>
    <col min="1" max="1" width="3.625" style="154" customWidth="1"/>
    <col min="2" max="9" width="10.625" style="154" customWidth="1"/>
    <col min="10" max="10" width="11.75390625" style="154" customWidth="1"/>
    <col min="11" max="13" width="18.125" style="154" customWidth="1"/>
    <col min="14" max="14" width="9.125" style="154" bestFit="1" customWidth="1"/>
    <col min="15" max="15" width="9.75390625" style="154" bestFit="1" customWidth="1"/>
    <col min="16" max="16" width="9.125" style="154" bestFit="1" customWidth="1"/>
    <col min="17" max="16384" width="9.00390625" style="154" customWidth="1"/>
  </cols>
  <sheetData>
    <row r="2" ht="13.5">
      <c r="B2" s="55" t="s">
        <v>657</v>
      </c>
    </row>
    <row r="3" ht="13.5">
      <c r="B3" s="575" t="s">
        <v>1</v>
      </c>
    </row>
    <row r="4" ht="13.5">
      <c r="B4" s="575"/>
    </row>
    <row r="5" ht="1.5" customHeight="1" thickBot="1"/>
    <row r="6" spans="2:10" ht="15" customHeight="1">
      <c r="B6" s="934" t="s">
        <v>160</v>
      </c>
      <c r="C6" s="515" t="s">
        <v>2</v>
      </c>
      <c r="D6" s="515" t="s">
        <v>3</v>
      </c>
      <c r="E6" s="163" t="s">
        <v>4</v>
      </c>
      <c r="F6" s="163"/>
      <c r="G6" s="163"/>
      <c r="H6" s="163"/>
      <c r="I6" s="163"/>
      <c r="J6" s="163"/>
    </row>
    <row r="7" spans="2:10" ht="15" customHeight="1">
      <c r="B7" s="935"/>
      <c r="C7" s="936"/>
      <c r="D7" s="937"/>
      <c r="E7" s="938" t="s">
        <v>658</v>
      </c>
      <c r="F7" s="939" t="s">
        <v>659</v>
      </c>
      <c r="G7" s="939" t="s">
        <v>660</v>
      </c>
      <c r="H7" s="940"/>
      <c r="I7" s="941" t="s">
        <v>661</v>
      </c>
      <c r="J7" s="942" t="s">
        <v>662</v>
      </c>
    </row>
    <row r="8" spans="2:10" ht="15" customHeight="1">
      <c r="B8" s="943"/>
      <c r="C8" s="944"/>
      <c r="D8" s="944"/>
      <c r="E8" s="945"/>
      <c r="F8" s="946" t="s">
        <v>663</v>
      </c>
      <c r="G8" s="947" t="s">
        <v>664</v>
      </c>
      <c r="H8" s="948" t="s">
        <v>665</v>
      </c>
      <c r="I8" s="949" t="s">
        <v>5</v>
      </c>
      <c r="J8" s="947" t="s">
        <v>6</v>
      </c>
    </row>
    <row r="9" spans="2:11" ht="13.5" customHeight="1">
      <c r="B9" s="854" t="s">
        <v>89</v>
      </c>
      <c r="C9" s="950">
        <v>6957</v>
      </c>
      <c r="D9" s="951">
        <v>96113</v>
      </c>
      <c r="E9" s="951">
        <v>10276</v>
      </c>
      <c r="F9" s="951">
        <v>10511</v>
      </c>
      <c r="G9" s="951">
        <v>8814</v>
      </c>
      <c r="H9" s="951">
        <v>3490</v>
      </c>
      <c r="I9" s="951">
        <v>3285</v>
      </c>
      <c r="J9" s="951">
        <v>557434</v>
      </c>
      <c r="K9" s="952"/>
    </row>
    <row r="10" spans="2:11" s="626" customFormat="1" ht="15" customHeight="1">
      <c r="B10" s="621">
        <v>17</v>
      </c>
      <c r="C10" s="950">
        <v>6766</v>
      </c>
      <c r="D10" s="951">
        <v>98486</v>
      </c>
      <c r="E10" s="951">
        <v>10317</v>
      </c>
      <c r="F10" s="951">
        <v>10142</v>
      </c>
      <c r="G10" s="951">
        <v>8357</v>
      </c>
      <c r="H10" s="951">
        <v>3214</v>
      </c>
      <c r="I10" s="951">
        <v>3033</v>
      </c>
      <c r="J10" s="951">
        <v>502568</v>
      </c>
      <c r="K10" s="953"/>
    </row>
    <row r="11" spans="2:11" s="626" customFormat="1" ht="15" customHeight="1">
      <c r="B11" s="621">
        <v>18</v>
      </c>
      <c r="C11" s="950">
        <v>6767</v>
      </c>
      <c r="D11" s="951">
        <v>101011</v>
      </c>
      <c r="E11" s="951">
        <v>10400</v>
      </c>
      <c r="F11" s="951">
        <v>9408</v>
      </c>
      <c r="G11" s="951">
        <v>7552</v>
      </c>
      <c r="H11" s="951">
        <v>2828</v>
      </c>
      <c r="I11" s="951">
        <v>2717</v>
      </c>
      <c r="J11" s="951">
        <v>443669</v>
      </c>
      <c r="K11" s="953"/>
    </row>
    <row r="12" spans="2:11" s="626" customFormat="1" ht="15" customHeight="1">
      <c r="B12" s="621">
        <v>19</v>
      </c>
      <c r="C12" s="950">
        <v>6888</v>
      </c>
      <c r="D12" s="951">
        <v>104496</v>
      </c>
      <c r="E12" s="951">
        <v>10132</v>
      </c>
      <c r="F12" s="951">
        <v>8866</v>
      </c>
      <c r="G12" s="951">
        <v>7186</v>
      </c>
      <c r="H12" s="951">
        <v>2780</v>
      </c>
      <c r="I12" s="951">
        <v>2535</v>
      </c>
      <c r="J12" s="951">
        <v>409082</v>
      </c>
      <c r="K12" s="953"/>
    </row>
    <row r="13" spans="2:11" s="180" customFormat="1" ht="16.5" customHeight="1" thickBot="1">
      <c r="B13" s="954">
        <v>20</v>
      </c>
      <c r="C13" s="955">
        <v>6998</v>
      </c>
      <c r="D13" s="755">
        <v>107489</v>
      </c>
      <c r="E13" s="755">
        <v>12309</v>
      </c>
      <c r="F13" s="755">
        <v>10691</v>
      </c>
      <c r="G13" s="755">
        <v>8438</v>
      </c>
      <c r="H13" s="755">
        <v>3272</v>
      </c>
      <c r="I13" s="755">
        <v>2746</v>
      </c>
      <c r="J13" s="755">
        <v>450614</v>
      </c>
      <c r="K13" s="956"/>
    </row>
    <row r="14" s="176" customFormat="1" ht="13.5" customHeight="1">
      <c r="B14" s="957" t="s">
        <v>666</v>
      </c>
    </row>
    <row r="15" ht="13.5">
      <c r="B15" s="861" t="s">
        <v>0</v>
      </c>
    </row>
  </sheetData>
  <mergeCells count="5">
    <mergeCell ref="B6:B8"/>
    <mergeCell ref="C6:C8"/>
    <mergeCell ref="D6:D8"/>
    <mergeCell ref="E6:J6"/>
    <mergeCell ref="E7:E8"/>
  </mergeCells>
  <printOptions horizontalCentered="1" verticalCentered="1"/>
  <pageMargins left="0" right="0" top="0.5905511811023623" bottom="0.5905511811023623" header="0.5118110236220472" footer="0.5118110236220472"/>
  <pageSetup horizontalDpi="300" verticalDpi="300" orientation="landscape" paperSize="124" scale="60" r:id="rId1"/>
</worksheet>
</file>

<file path=xl/worksheets/sheet8.xml><?xml version="1.0" encoding="utf-8"?>
<worksheet xmlns="http://schemas.openxmlformats.org/spreadsheetml/2006/main" xmlns:r="http://schemas.openxmlformats.org/officeDocument/2006/relationships">
  <dimension ref="B1:M36"/>
  <sheetViews>
    <sheetView showGridLines="0" workbookViewId="0" topLeftCell="A1">
      <selection activeCell="A1" sqref="A1"/>
    </sheetView>
  </sheetViews>
  <sheetFormatPr defaultColWidth="9.00390625" defaultRowHeight="13.5"/>
  <cols>
    <col min="1" max="1" width="3.625" style="7" customWidth="1"/>
    <col min="2" max="2" width="2.125" style="7" bestFit="1" customWidth="1"/>
    <col min="3" max="3" width="21.75390625" style="5" customWidth="1"/>
    <col min="4" max="5" width="16.625" style="5" customWidth="1"/>
    <col min="6" max="7" width="16.625" style="7" customWidth="1"/>
    <col min="8" max="16384" width="9.00390625" style="7" customWidth="1"/>
  </cols>
  <sheetData>
    <row r="1" ht="13.5" customHeight="1">
      <c r="B1" s="899"/>
    </row>
    <row r="2" spans="2:7" ht="13.5">
      <c r="B2" s="899" t="s">
        <v>602</v>
      </c>
      <c r="C2" s="2"/>
      <c r="G2" s="900" t="s">
        <v>603</v>
      </c>
    </row>
    <row r="3" spans="2:7" ht="3.75" customHeight="1" thickBot="1">
      <c r="B3" s="899"/>
      <c r="C3" s="2"/>
      <c r="G3" s="242"/>
    </row>
    <row r="4" spans="2:7" ht="13.5" customHeight="1">
      <c r="B4" s="901" t="s">
        <v>604</v>
      </c>
      <c r="C4" s="902"/>
      <c r="D4" s="903" t="s">
        <v>605</v>
      </c>
      <c r="E4" s="9" t="s">
        <v>606</v>
      </c>
      <c r="F4" s="904"/>
      <c r="G4" s="904"/>
    </row>
    <row r="5" spans="2:7" ht="13.5" customHeight="1">
      <c r="B5" s="905"/>
      <c r="C5" s="906"/>
      <c r="D5" s="907"/>
      <c r="E5" s="619" t="s">
        <v>233</v>
      </c>
      <c r="F5" s="619" t="s">
        <v>262</v>
      </c>
      <c r="G5" s="620" t="s">
        <v>263</v>
      </c>
    </row>
    <row r="6" spans="2:7" s="89" customFormat="1" ht="18" customHeight="1">
      <c r="B6" s="908" t="s">
        <v>607</v>
      </c>
      <c r="C6" s="909"/>
      <c r="D6" s="910">
        <f>SUM(D7:D11)</f>
        <v>126</v>
      </c>
      <c r="E6" s="910">
        <f>SUM(E7:E11)</f>
        <v>35162</v>
      </c>
      <c r="F6" s="910">
        <f>SUM(F7:F11)</f>
        <v>27363</v>
      </c>
      <c r="G6" s="910">
        <f>SUM(G7:G11)</f>
        <v>7799</v>
      </c>
    </row>
    <row r="7" spans="2:7" s="145" customFormat="1" ht="13.5" customHeight="1">
      <c r="B7" s="911" t="s">
        <v>608</v>
      </c>
      <c r="C7" s="912"/>
      <c r="D7" s="913">
        <v>119</v>
      </c>
      <c r="E7" s="913">
        <v>27809</v>
      </c>
      <c r="F7" s="913">
        <v>23682</v>
      </c>
      <c r="G7" s="913">
        <v>4127</v>
      </c>
    </row>
    <row r="8" spans="2:7" s="145" customFormat="1" ht="13.5" customHeight="1">
      <c r="B8" s="911" t="s">
        <v>636</v>
      </c>
      <c r="C8" s="912"/>
      <c r="D8" s="522">
        <v>1</v>
      </c>
      <c r="E8" s="522">
        <v>195</v>
      </c>
      <c r="F8" s="522">
        <v>9</v>
      </c>
      <c r="G8" s="522">
        <v>186</v>
      </c>
    </row>
    <row r="9" spans="2:7" s="145" customFormat="1" ht="13.5" customHeight="1">
      <c r="B9" s="914" t="s">
        <v>637</v>
      </c>
      <c r="C9" s="915"/>
      <c r="D9" s="522">
        <v>0</v>
      </c>
      <c r="E9" s="522">
        <v>0</v>
      </c>
      <c r="F9" s="522">
        <v>0</v>
      </c>
      <c r="G9" s="522">
        <v>0</v>
      </c>
    </row>
    <row r="10" spans="2:13" s="145" customFormat="1" ht="13.5" customHeight="1">
      <c r="B10" s="911" t="s">
        <v>609</v>
      </c>
      <c r="C10" s="912"/>
      <c r="D10" s="913">
        <v>1</v>
      </c>
      <c r="E10" s="913">
        <v>98</v>
      </c>
      <c r="F10" s="913">
        <v>82</v>
      </c>
      <c r="G10" s="913">
        <v>16</v>
      </c>
      <c r="K10" s="911"/>
      <c r="L10" s="916"/>
      <c r="M10" s="146"/>
    </row>
    <row r="11" spans="2:7" s="145" customFormat="1" ht="13.5" customHeight="1">
      <c r="B11" s="911" t="s">
        <v>610</v>
      </c>
      <c r="C11" s="912"/>
      <c r="D11" s="913">
        <v>5</v>
      </c>
      <c r="E11" s="913">
        <v>7060</v>
      </c>
      <c r="F11" s="913">
        <v>3590</v>
      </c>
      <c r="G11" s="913">
        <v>3470</v>
      </c>
    </row>
    <row r="12" spans="2:13" s="89" customFormat="1" ht="18" customHeight="1">
      <c r="B12" s="917" t="s">
        <v>611</v>
      </c>
      <c r="C12" s="918"/>
      <c r="D12" s="919">
        <f>SUM(D13:D32)</f>
        <v>126</v>
      </c>
      <c r="E12" s="910">
        <f>SUM(E13:E32)</f>
        <v>35162</v>
      </c>
      <c r="F12" s="919">
        <f>SUM(F13:F32)</f>
        <v>27363</v>
      </c>
      <c r="G12" s="919">
        <f>SUM(G13:G32)</f>
        <v>7799</v>
      </c>
      <c r="J12" s="920"/>
      <c r="K12" s="921"/>
      <c r="L12" s="920"/>
      <c r="M12" s="920"/>
    </row>
    <row r="13" spans="2:13" s="145" customFormat="1" ht="13.5" customHeight="1">
      <c r="B13" s="250" t="s">
        <v>638</v>
      </c>
      <c r="C13" s="922" t="s">
        <v>612</v>
      </c>
      <c r="D13" s="522">
        <v>0</v>
      </c>
      <c r="E13" s="522">
        <v>0</v>
      </c>
      <c r="F13" s="522">
        <v>0</v>
      </c>
      <c r="G13" s="522">
        <v>0</v>
      </c>
      <c r="J13" s="726"/>
      <c r="K13" s="923"/>
      <c r="L13" s="726"/>
      <c r="M13" s="726"/>
    </row>
    <row r="14" spans="2:13" s="145" customFormat="1" ht="13.5" customHeight="1">
      <c r="B14" s="250" t="s">
        <v>639</v>
      </c>
      <c r="C14" s="922" t="s">
        <v>613</v>
      </c>
      <c r="D14" s="522">
        <v>0</v>
      </c>
      <c r="E14" s="522">
        <v>0</v>
      </c>
      <c r="F14" s="522">
        <v>0</v>
      </c>
      <c r="G14" s="522">
        <v>0</v>
      </c>
      <c r="J14" s="726"/>
      <c r="K14" s="923"/>
      <c r="L14" s="726"/>
      <c r="M14" s="726"/>
    </row>
    <row r="15" spans="2:13" s="145" customFormat="1" ht="13.5" customHeight="1">
      <c r="B15" s="250" t="s">
        <v>640</v>
      </c>
      <c r="C15" s="924" t="s">
        <v>614</v>
      </c>
      <c r="D15" s="522">
        <v>0</v>
      </c>
      <c r="E15" s="522">
        <v>0</v>
      </c>
      <c r="F15" s="522">
        <v>0</v>
      </c>
      <c r="G15" s="522">
        <v>0</v>
      </c>
      <c r="J15" s="726"/>
      <c r="K15" s="923"/>
      <c r="L15" s="726"/>
      <c r="M15" s="726"/>
    </row>
    <row r="16" spans="2:13" s="145" customFormat="1" ht="13.5" customHeight="1">
      <c r="B16" s="250" t="s">
        <v>641</v>
      </c>
      <c r="C16" s="922" t="s">
        <v>615</v>
      </c>
      <c r="D16" s="913">
        <v>9</v>
      </c>
      <c r="E16" s="913">
        <v>7803</v>
      </c>
      <c r="F16" s="913">
        <v>7166</v>
      </c>
      <c r="G16" s="913">
        <v>637</v>
      </c>
      <c r="J16" s="726"/>
      <c r="K16" s="923"/>
      <c r="L16" s="726"/>
      <c r="M16" s="726"/>
    </row>
    <row r="17" spans="2:13" s="145" customFormat="1" ht="13.5" customHeight="1">
      <c r="B17" s="250" t="s">
        <v>642</v>
      </c>
      <c r="C17" s="922" t="s">
        <v>616</v>
      </c>
      <c r="D17" s="913">
        <v>38</v>
      </c>
      <c r="E17" s="913">
        <v>9846</v>
      </c>
      <c r="F17" s="913">
        <v>8956</v>
      </c>
      <c r="G17" s="913">
        <v>890</v>
      </c>
      <c r="J17" s="726"/>
      <c r="K17" s="923"/>
      <c r="L17" s="726"/>
      <c r="M17" s="726"/>
    </row>
    <row r="18" spans="2:13" s="145" customFormat="1" ht="13.5" customHeight="1">
      <c r="B18" s="250" t="s">
        <v>643</v>
      </c>
      <c r="C18" s="924" t="s">
        <v>617</v>
      </c>
      <c r="D18" s="913">
        <v>2</v>
      </c>
      <c r="E18" s="913">
        <v>467</v>
      </c>
      <c r="F18" s="913">
        <v>332</v>
      </c>
      <c r="G18" s="913">
        <v>135</v>
      </c>
      <c r="J18" s="726"/>
      <c r="K18" s="923"/>
      <c r="L18" s="726"/>
      <c r="M18" s="726"/>
    </row>
    <row r="19" spans="2:13" s="145" customFormat="1" ht="13.5" customHeight="1">
      <c r="B19" s="250" t="s">
        <v>644</v>
      </c>
      <c r="C19" s="922" t="s">
        <v>618</v>
      </c>
      <c r="D19" s="913">
        <v>2</v>
      </c>
      <c r="E19" s="913">
        <v>308</v>
      </c>
      <c r="F19" s="913">
        <v>221</v>
      </c>
      <c r="G19" s="913">
        <v>87</v>
      </c>
      <c r="J19" s="726"/>
      <c r="K19" s="923"/>
      <c r="L19" s="726"/>
      <c r="M19" s="726"/>
    </row>
    <row r="20" spans="2:7" s="145" customFormat="1" ht="13.5" customHeight="1">
      <c r="B20" s="250" t="s">
        <v>645</v>
      </c>
      <c r="C20" s="922" t="s">
        <v>619</v>
      </c>
      <c r="D20" s="913">
        <v>15</v>
      </c>
      <c r="E20" s="913">
        <v>905</v>
      </c>
      <c r="F20" s="913">
        <v>861</v>
      </c>
      <c r="G20" s="913">
        <v>44</v>
      </c>
    </row>
    <row r="21" spans="2:7" s="145" customFormat="1" ht="13.5" customHeight="1">
      <c r="B21" s="250" t="s">
        <v>646</v>
      </c>
      <c r="C21" s="922" t="s">
        <v>620</v>
      </c>
      <c r="D21" s="913">
        <v>17</v>
      </c>
      <c r="E21" s="913">
        <v>2541</v>
      </c>
      <c r="F21" s="913">
        <v>1520</v>
      </c>
      <c r="G21" s="913">
        <v>1021</v>
      </c>
    </row>
    <row r="22" spans="2:7" s="145" customFormat="1" ht="13.5" customHeight="1">
      <c r="B22" s="250" t="s">
        <v>621</v>
      </c>
      <c r="C22" s="922" t="s">
        <v>622</v>
      </c>
      <c r="D22" s="913">
        <v>4</v>
      </c>
      <c r="E22" s="913">
        <v>85</v>
      </c>
      <c r="F22" s="913">
        <v>37</v>
      </c>
      <c r="G22" s="913">
        <v>48</v>
      </c>
    </row>
    <row r="23" spans="2:7" s="145" customFormat="1" ht="13.5" customHeight="1">
      <c r="B23" s="250" t="s">
        <v>647</v>
      </c>
      <c r="C23" s="922" t="s">
        <v>623</v>
      </c>
      <c r="D23" s="522">
        <v>0</v>
      </c>
      <c r="E23" s="522">
        <v>0</v>
      </c>
      <c r="F23" s="522">
        <v>0</v>
      </c>
      <c r="G23" s="522">
        <v>0</v>
      </c>
    </row>
    <row r="24" spans="2:7" s="145" customFormat="1" ht="13.5" customHeight="1">
      <c r="B24" s="250" t="s">
        <v>648</v>
      </c>
      <c r="C24" s="925" t="s">
        <v>624</v>
      </c>
      <c r="D24" s="913">
        <v>5</v>
      </c>
      <c r="E24" s="913">
        <v>2414</v>
      </c>
      <c r="F24" s="913">
        <v>2255</v>
      </c>
      <c r="G24" s="913">
        <v>159</v>
      </c>
    </row>
    <row r="25" spans="2:7" s="145" customFormat="1" ht="13.5" customHeight="1">
      <c r="B25" s="250" t="s">
        <v>649</v>
      </c>
      <c r="C25" s="922" t="s">
        <v>625</v>
      </c>
      <c r="D25" s="522">
        <v>0</v>
      </c>
      <c r="E25" s="522">
        <v>0</v>
      </c>
      <c r="F25" s="522">
        <v>0</v>
      </c>
      <c r="G25" s="522">
        <v>0</v>
      </c>
    </row>
    <row r="26" spans="2:7" s="145" customFormat="1" ht="13.5" customHeight="1">
      <c r="B26" s="250" t="s">
        <v>650</v>
      </c>
      <c r="C26" s="926" t="s">
        <v>626</v>
      </c>
      <c r="D26" s="913">
        <v>1</v>
      </c>
      <c r="E26" s="913">
        <v>22</v>
      </c>
      <c r="F26" s="913">
        <v>5</v>
      </c>
      <c r="G26" s="913">
        <v>17</v>
      </c>
    </row>
    <row r="27" spans="2:7" s="145" customFormat="1" ht="13.5" customHeight="1">
      <c r="B27" s="250" t="s">
        <v>651</v>
      </c>
      <c r="C27" s="922" t="s">
        <v>627</v>
      </c>
      <c r="D27" s="913">
        <v>12</v>
      </c>
      <c r="E27" s="913">
        <v>4083</v>
      </c>
      <c r="F27" s="913">
        <v>1737</v>
      </c>
      <c r="G27" s="913">
        <v>2346</v>
      </c>
    </row>
    <row r="28" spans="2:7" s="145" customFormat="1" ht="13.5" customHeight="1">
      <c r="B28" s="250" t="s">
        <v>652</v>
      </c>
      <c r="C28" s="922" t="s">
        <v>628</v>
      </c>
      <c r="D28" s="913">
        <v>9</v>
      </c>
      <c r="E28" s="913">
        <v>621</v>
      </c>
      <c r="F28" s="913">
        <v>119</v>
      </c>
      <c r="G28" s="913">
        <v>502</v>
      </c>
    </row>
    <row r="29" spans="2:7" s="145" customFormat="1" ht="13.5" customHeight="1">
      <c r="B29" s="250" t="s">
        <v>653</v>
      </c>
      <c r="C29" s="922" t="s">
        <v>629</v>
      </c>
      <c r="D29" s="913">
        <v>4</v>
      </c>
      <c r="E29" s="913">
        <v>1115</v>
      </c>
      <c r="F29" s="913">
        <v>774</v>
      </c>
      <c r="G29" s="913">
        <v>341</v>
      </c>
    </row>
    <row r="30" spans="2:7" s="145" customFormat="1" ht="13.5" customHeight="1">
      <c r="B30" s="250" t="s">
        <v>654</v>
      </c>
      <c r="C30" s="922" t="s">
        <v>630</v>
      </c>
      <c r="D30" s="913">
        <v>3</v>
      </c>
      <c r="E30" s="913">
        <v>1384</v>
      </c>
      <c r="F30" s="913">
        <v>1146</v>
      </c>
      <c r="G30" s="913">
        <v>238</v>
      </c>
    </row>
    <row r="31" spans="2:7" s="145" customFormat="1" ht="13.5" customHeight="1">
      <c r="B31" s="250" t="s">
        <v>655</v>
      </c>
      <c r="C31" s="922" t="s">
        <v>631</v>
      </c>
      <c r="D31" s="913">
        <v>3</v>
      </c>
      <c r="E31" s="913">
        <v>3367</v>
      </c>
      <c r="F31" s="913">
        <v>2134</v>
      </c>
      <c r="G31" s="913">
        <v>1233</v>
      </c>
    </row>
    <row r="32" spans="2:7" s="145" customFormat="1" ht="14.25" customHeight="1" thickBot="1">
      <c r="B32" s="927" t="s">
        <v>656</v>
      </c>
      <c r="C32" s="928" t="s">
        <v>632</v>
      </c>
      <c r="D32" s="929">
        <v>2</v>
      </c>
      <c r="E32" s="929">
        <v>201</v>
      </c>
      <c r="F32" s="929">
        <v>100</v>
      </c>
      <c r="G32" s="929">
        <v>101</v>
      </c>
    </row>
    <row r="33" spans="2:7" s="145" customFormat="1" ht="1.5" customHeight="1">
      <c r="B33" s="3"/>
      <c r="C33" s="930"/>
      <c r="D33" s="913"/>
      <c r="E33" s="913"/>
      <c r="F33" s="913"/>
      <c r="G33" s="913"/>
    </row>
    <row r="34" spans="2:5" ht="13.5" customHeight="1">
      <c r="B34" s="931" t="s">
        <v>633</v>
      </c>
      <c r="C34" s="932"/>
      <c r="D34" s="932"/>
      <c r="E34" s="932"/>
    </row>
    <row r="35" spans="2:5" ht="13.5" customHeight="1">
      <c r="B35" s="931" t="s">
        <v>634</v>
      </c>
      <c r="C35" s="932"/>
      <c r="D35" s="932"/>
      <c r="E35" s="932"/>
    </row>
    <row r="36" spans="2:7" ht="13.5" customHeight="1">
      <c r="B36" s="933" t="s">
        <v>635</v>
      </c>
      <c r="G36" s="242"/>
    </row>
  </sheetData>
  <mergeCells count="10">
    <mergeCell ref="B11:C11"/>
    <mergeCell ref="B12:C12"/>
    <mergeCell ref="B6:C6"/>
    <mergeCell ref="B7:C7"/>
    <mergeCell ref="B8:C8"/>
    <mergeCell ref="B9:C9"/>
    <mergeCell ref="K10:L10"/>
    <mergeCell ref="B10:C10"/>
    <mergeCell ref="B4:C5"/>
    <mergeCell ref="D4:D5"/>
  </mergeCells>
  <printOptions/>
  <pageMargins left="0.5905511811023623" right="0.5905511811023623" top="0.7874015748031497" bottom="0.984251968503937" header="0.5118110236220472" footer="0.5118110236220472"/>
  <pageSetup horizontalDpi="300" verticalDpi="300" orientation="portrait" paperSize="9" scale="85" r:id="rId2"/>
  <drawing r:id="rId1"/>
</worksheet>
</file>

<file path=xl/worksheets/sheet9.xml><?xml version="1.0" encoding="utf-8"?>
<worksheet xmlns="http://schemas.openxmlformats.org/spreadsheetml/2006/main" xmlns:r="http://schemas.openxmlformats.org/officeDocument/2006/relationships">
  <dimension ref="B2:J24"/>
  <sheetViews>
    <sheetView showGridLines="0" workbookViewId="0" topLeftCell="A1">
      <selection activeCell="A1" sqref="A1"/>
    </sheetView>
  </sheetViews>
  <sheetFormatPr defaultColWidth="9.00390625" defaultRowHeight="13.5" customHeight="1"/>
  <cols>
    <col min="1" max="1" width="3.625" style="864" customWidth="1"/>
    <col min="2" max="3" width="2.125" style="864" customWidth="1"/>
    <col min="4" max="4" width="20.25390625" style="864" customWidth="1"/>
    <col min="5" max="5" width="1.75390625" style="864" customWidth="1"/>
    <col min="6" max="10" width="16.25390625" style="864" customWidth="1"/>
    <col min="11" max="16384" width="9.00390625" style="864" customWidth="1"/>
  </cols>
  <sheetData>
    <row r="2" spans="2:4" ht="13.5" customHeight="1">
      <c r="B2" s="862" t="s">
        <v>583</v>
      </c>
      <c r="C2" s="863"/>
      <c r="D2" s="863"/>
    </row>
    <row r="3" spans="2:10" ht="13.5" customHeight="1">
      <c r="B3" s="865" t="s">
        <v>584</v>
      </c>
      <c r="C3" s="865"/>
      <c r="D3" s="865"/>
      <c r="E3" s="865"/>
      <c r="F3" s="865"/>
      <c r="G3" s="865"/>
      <c r="H3" s="865"/>
      <c r="I3" s="865"/>
      <c r="J3" s="866"/>
    </row>
    <row r="4" spans="2:10" ht="13.5" customHeight="1" thickBot="1">
      <c r="B4" s="867"/>
      <c r="C4" s="868"/>
      <c r="D4" s="868"/>
      <c r="E4" s="869"/>
      <c r="F4" s="870"/>
      <c r="G4" s="870"/>
      <c r="H4" s="870"/>
      <c r="I4" s="870"/>
      <c r="J4" s="870" t="s">
        <v>581</v>
      </c>
    </row>
    <row r="5" spans="2:10" s="875" customFormat="1" ht="15" customHeight="1">
      <c r="B5" s="871" t="s">
        <v>585</v>
      </c>
      <c r="C5" s="872"/>
      <c r="D5" s="872"/>
      <c r="E5" s="873"/>
      <c r="F5" s="874" t="s">
        <v>586</v>
      </c>
      <c r="G5" s="874">
        <v>17</v>
      </c>
      <c r="H5" s="874">
        <v>18</v>
      </c>
      <c r="I5" s="874">
        <v>19</v>
      </c>
      <c r="J5" s="874">
        <v>20</v>
      </c>
    </row>
    <row r="6" spans="2:10" s="880" customFormat="1" ht="18" customHeight="1">
      <c r="B6" s="876" t="s">
        <v>587</v>
      </c>
      <c r="C6" s="877"/>
      <c r="D6" s="877"/>
      <c r="E6" s="878"/>
      <c r="F6" s="879">
        <f>F7+F8+F18+F19</f>
        <v>564</v>
      </c>
      <c r="G6" s="879">
        <f>G7+G8+G18+G19</f>
        <v>667</v>
      </c>
      <c r="H6" s="879">
        <f>H7+H8+H18+H19</f>
        <v>629</v>
      </c>
      <c r="I6" s="879">
        <f>I7+I8+I18+I19</f>
        <v>620</v>
      </c>
      <c r="J6" s="879">
        <v>619</v>
      </c>
    </row>
    <row r="7" spans="2:10" ht="18" customHeight="1">
      <c r="B7" s="881"/>
      <c r="C7" s="882" t="s">
        <v>588</v>
      </c>
      <c r="D7" s="883"/>
      <c r="E7" s="884"/>
      <c r="F7" s="885">
        <v>96</v>
      </c>
      <c r="G7" s="885">
        <v>95</v>
      </c>
      <c r="H7" s="885">
        <v>97</v>
      </c>
      <c r="I7" s="885">
        <v>108</v>
      </c>
      <c r="J7" s="885">
        <v>79</v>
      </c>
    </row>
    <row r="8" spans="2:10" ht="18" customHeight="1">
      <c r="B8" s="881"/>
      <c r="C8" s="882" t="s">
        <v>589</v>
      </c>
      <c r="D8" s="883"/>
      <c r="E8" s="884"/>
      <c r="F8" s="885">
        <v>142</v>
      </c>
      <c r="G8" s="885">
        <v>176</v>
      </c>
      <c r="H8" s="885">
        <v>172</v>
      </c>
      <c r="I8" s="885">
        <f>SUM(I9:I17)</f>
        <v>155</v>
      </c>
      <c r="J8" s="885">
        <v>150</v>
      </c>
    </row>
    <row r="9" spans="2:10" ht="13.5" customHeight="1">
      <c r="B9" s="886"/>
      <c r="C9" s="886"/>
      <c r="D9" s="887" t="s">
        <v>590</v>
      </c>
      <c r="E9" s="888"/>
      <c r="F9" s="885">
        <v>29</v>
      </c>
      <c r="G9" s="885">
        <v>44</v>
      </c>
      <c r="H9" s="885">
        <v>41</v>
      </c>
      <c r="I9" s="885">
        <v>42</v>
      </c>
      <c r="J9" s="885">
        <v>36</v>
      </c>
    </row>
    <row r="10" spans="2:10" ht="13.5" customHeight="1">
      <c r="B10" s="886"/>
      <c r="C10" s="886"/>
      <c r="D10" s="887" t="s">
        <v>591</v>
      </c>
      <c r="E10" s="888"/>
      <c r="F10" s="885">
        <v>3</v>
      </c>
      <c r="G10" s="885">
        <v>5</v>
      </c>
      <c r="H10" s="885">
        <v>4</v>
      </c>
      <c r="I10" s="885">
        <v>2</v>
      </c>
      <c r="J10" s="885">
        <v>3</v>
      </c>
    </row>
    <row r="11" spans="2:10" ht="13.5" customHeight="1">
      <c r="B11" s="886"/>
      <c r="C11" s="886"/>
      <c r="D11" s="887" t="s">
        <v>592</v>
      </c>
      <c r="E11" s="888"/>
      <c r="F11" s="885">
        <v>7</v>
      </c>
      <c r="G11" s="885">
        <v>8</v>
      </c>
      <c r="H11" s="885">
        <v>3</v>
      </c>
      <c r="I11" s="885">
        <v>10</v>
      </c>
      <c r="J11" s="885">
        <v>9</v>
      </c>
    </row>
    <row r="12" spans="2:10" ht="13.5" customHeight="1">
      <c r="B12" s="886"/>
      <c r="C12" s="886"/>
      <c r="D12" s="887" t="s">
        <v>593</v>
      </c>
      <c r="E12" s="888"/>
      <c r="F12" s="885">
        <v>9</v>
      </c>
      <c r="G12" s="885">
        <v>4</v>
      </c>
      <c r="H12" s="885">
        <v>12</v>
      </c>
      <c r="I12" s="885">
        <v>8</v>
      </c>
      <c r="J12" s="885">
        <v>7</v>
      </c>
    </row>
    <row r="13" spans="2:10" ht="13.5" customHeight="1">
      <c r="B13" s="886"/>
      <c r="C13" s="886"/>
      <c r="D13" s="887" t="s">
        <v>594</v>
      </c>
      <c r="E13" s="888"/>
      <c r="F13" s="885">
        <v>24</v>
      </c>
      <c r="G13" s="885">
        <v>40</v>
      </c>
      <c r="H13" s="885">
        <v>32</v>
      </c>
      <c r="I13" s="885">
        <v>31</v>
      </c>
      <c r="J13" s="885">
        <v>34</v>
      </c>
    </row>
    <row r="14" spans="2:10" ht="13.5" customHeight="1">
      <c r="B14" s="886"/>
      <c r="C14" s="886"/>
      <c r="D14" s="887" t="s">
        <v>595</v>
      </c>
      <c r="E14" s="888"/>
      <c r="F14" s="885">
        <v>20</v>
      </c>
      <c r="G14" s="885">
        <v>24</v>
      </c>
      <c r="H14" s="885">
        <v>26</v>
      </c>
      <c r="I14" s="885">
        <v>15</v>
      </c>
      <c r="J14" s="885">
        <v>17</v>
      </c>
    </row>
    <row r="15" spans="2:10" ht="13.5" customHeight="1">
      <c r="B15" s="886"/>
      <c r="C15" s="886"/>
      <c r="D15" s="887" t="s">
        <v>596</v>
      </c>
      <c r="E15" s="888"/>
      <c r="F15" s="885">
        <v>9</v>
      </c>
      <c r="G15" s="885">
        <v>9</v>
      </c>
      <c r="H15" s="885">
        <v>5</v>
      </c>
      <c r="I15" s="885">
        <v>4</v>
      </c>
      <c r="J15" s="885">
        <v>9</v>
      </c>
    </row>
    <row r="16" spans="2:10" ht="13.5" customHeight="1">
      <c r="B16" s="886"/>
      <c r="C16" s="886"/>
      <c r="D16" s="887" t="s">
        <v>597</v>
      </c>
      <c r="E16" s="888"/>
      <c r="F16" s="885">
        <v>12</v>
      </c>
      <c r="G16" s="885">
        <v>9</v>
      </c>
      <c r="H16" s="885">
        <v>13</v>
      </c>
      <c r="I16" s="885">
        <v>10</v>
      </c>
      <c r="J16" s="885">
        <v>9</v>
      </c>
    </row>
    <row r="17" spans="2:10" ht="13.5" customHeight="1">
      <c r="B17" s="886"/>
      <c r="C17" s="886"/>
      <c r="D17" s="887" t="s">
        <v>598</v>
      </c>
      <c r="E17" s="888"/>
      <c r="F17" s="885">
        <v>29</v>
      </c>
      <c r="G17" s="885">
        <v>33</v>
      </c>
      <c r="H17" s="885">
        <v>36</v>
      </c>
      <c r="I17" s="885">
        <v>33</v>
      </c>
      <c r="J17" s="885">
        <v>26</v>
      </c>
    </row>
    <row r="18" spans="2:10" ht="18" customHeight="1">
      <c r="B18" s="881"/>
      <c r="C18" s="882" t="s">
        <v>599</v>
      </c>
      <c r="D18" s="883"/>
      <c r="E18" s="884"/>
      <c r="F18" s="885">
        <v>103</v>
      </c>
      <c r="G18" s="885">
        <v>95</v>
      </c>
      <c r="H18" s="885">
        <v>99</v>
      </c>
      <c r="I18" s="885">
        <v>86</v>
      </c>
      <c r="J18" s="885">
        <v>119</v>
      </c>
    </row>
    <row r="19" spans="2:10" ht="13.5" customHeight="1">
      <c r="B19" s="881"/>
      <c r="C19" s="882" t="s">
        <v>600</v>
      </c>
      <c r="D19" s="883"/>
      <c r="E19" s="884"/>
      <c r="F19" s="885">
        <v>223</v>
      </c>
      <c r="G19" s="885">
        <v>301</v>
      </c>
      <c r="H19" s="885">
        <v>261</v>
      </c>
      <c r="I19" s="885">
        <v>271</v>
      </c>
      <c r="J19" s="885">
        <v>271</v>
      </c>
    </row>
    <row r="20" spans="2:10" s="893" customFormat="1" ht="18" customHeight="1" thickBot="1">
      <c r="B20" s="889" t="s">
        <v>582</v>
      </c>
      <c r="C20" s="890"/>
      <c r="D20" s="890"/>
      <c r="E20" s="891"/>
      <c r="F20" s="892">
        <v>1</v>
      </c>
      <c r="G20" s="892">
        <v>7</v>
      </c>
      <c r="H20" s="892">
        <v>5</v>
      </c>
      <c r="I20" s="892">
        <v>5</v>
      </c>
      <c r="J20" s="892">
        <v>2</v>
      </c>
    </row>
    <row r="21" spans="2:10" s="897" customFormat="1" ht="13.5">
      <c r="B21" s="894"/>
      <c r="C21" s="895"/>
      <c r="D21" s="895"/>
      <c r="E21" s="895"/>
      <c r="F21" s="896"/>
      <c r="G21" s="896"/>
      <c r="H21" s="896"/>
      <c r="I21" s="896"/>
      <c r="J21" s="896"/>
    </row>
    <row r="22" spans="2:8" ht="13.5" customHeight="1">
      <c r="B22" s="898" t="s">
        <v>601</v>
      </c>
      <c r="H22" s="870"/>
    </row>
    <row r="24" spans="6:7" ht="13.5" customHeight="1">
      <c r="F24" s="870"/>
      <c r="G24" s="870"/>
    </row>
  </sheetData>
  <mergeCells count="8">
    <mergeCell ref="B3:J3"/>
    <mergeCell ref="B5:D5"/>
    <mergeCell ref="B6:D6"/>
    <mergeCell ref="B20:D20"/>
    <mergeCell ref="C7:D7"/>
    <mergeCell ref="C8:D8"/>
    <mergeCell ref="C18:D18"/>
    <mergeCell ref="C19:D19"/>
  </mergeCells>
  <printOptions/>
  <pageMargins left="0.5905511811023623" right="0.5905511811023623" top="0.7874015748031497" bottom="0.3937007874015748" header="0.5118110236220472" footer="0.5118110236220472"/>
  <pageSetup horizontalDpi="160" verticalDpi="160" orientation="portrait" paperSize="9" scale="85" r:id="rId1"/>
  <ignoredErrors>
    <ignoredError sqref="I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koho04</cp:lastModifiedBy>
  <cp:lastPrinted>2009-10-26T00:51:02Z</cp:lastPrinted>
  <dcterms:created xsi:type="dcterms:W3CDTF">1997-01-08T22:48:59Z</dcterms:created>
  <dcterms:modified xsi:type="dcterms:W3CDTF">2010-04-08T07:37:39Z</dcterms:modified>
  <cp:category/>
  <cp:version/>
  <cp:contentType/>
  <cp:contentStatus/>
</cp:coreProperties>
</file>