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7(1)" sheetId="1" r:id="rId1"/>
    <sheet name="7(2)" sheetId="2" r:id="rId2"/>
    <sheet name="7(3)" sheetId="3" r:id="rId3"/>
    <sheet name="7(4)" sheetId="4" r:id="rId4"/>
  </sheets>
  <definedNames/>
  <calcPr fullCalcOnLoad="1"/>
</workbook>
</file>

<file path=xl/sharedStrings.xml><?xml version="1.0" encoding="utf-8"?>
<sst xmlns="http://schemas.openxmlformats.org/spreadsheetml/2006/main" count="375" uniqueCount="65">
  <si>
    <t>出張所</t>
  </si>
  <si>
    <t>合計</t>
  </si>
  <si>
    <t>従業者数</t>
  </si>
  <si>
    <t>売場面積</t>
  </si>
  <si>
    <t>商品手持額</t>
  </si>
  <si>
    <t>卸売・小売業計</t>
  </si>
  <si>
    <t>卸売業計</t>
  </si>
  <si>
    <t>小売業計</t>
  </si>
  <si>
    <t>各種商品</t>
  </si>
  <si>
    <t>織物・衣服・身の回り品</t>
  </si>
  <si>
    <t>飲食料品</t>
  </si>
  <si>
    <t>自動車・自転車</t>
  </si>
  <si>
    <t>家具・じゅう器・機械器具</t>
  </si>
  <si>
    <t>その他の小売業</t>
  </si>
  <si>
    <t>総   数</t>
  </si>
  <si>
    <t>本  庁</t>
  </si>
  <si>
    <t xml:space="preserve"> 橋  本</t>
  </si>
  <si>
    <t>-</t>
  </si>
  <si>
    <t>繊維・衣服等</t>
  </si>
  <si>
    <t>建築材料、鉱物・金属材料等</t>
  </si>
  <si>
    <t>機械器具</t>
  </si>
  <si>
    <t>その他の卸売業</t>
  </si>
  <si>
    <t>1～</t>
  </si>
  <si>
    <t xml:space="preserve">    ２人</t>
  </si>
  <si>
    <t xml:space="preserve">   ４人</t>
  </si>
  <si>
    <t>３～</t>
  </si>
  <si>
    <t>０人</t>
  </si>
  <si>
    <t xml:space="preserve">  ９人</t>
  </si>
  <si>
    <t>５～</t>
  </si>
  <si>
    <t xml:space="preserve">   １９人</t>
  </si>
  <si>
    <t>１０～</t>
  </si>
  <si>
    <t xml:space="preserve">   ２９人</t>
  </si>
  <si>
    <t>２０～</t>
  </si>
  <si>
    <t xml:space="preserve">   ４９人</t>
  </si>
  <si>
    <t>３０～</t>
  </si>
  <si>
    <t xml:space="preserve">   ９９人</t>
  </si>
  <si>
    <t>５０～</t>
  </si>
  <si>
    <t>１００人</t>
  </si>
  <si>
    <t>法  人</t>
  </si>
  <si>
    <t>個  人</t>
  </si>
  <si>
    <t xml:space="preserve"> 大野北</t>
  </si>
  <si>
    <t xml:space="preserve">    以上</t>
  </si>
  <si>
    <t>（人）</t>
  </si>
  <si>
    <t xml:space="preserve"> 大野中</t>
  </si>
  <si>
    <t>（㎡）</t>
  </si>
  <si>
    <t>（万円）</t>
  </si>
  <si>
    <t xml:space="preserve"> 大野南</t>
  </si>
  <si>
    <t xml:space="preserve"> 大   沢</t>
  </si>
  <si>
    <t xml:space="preserve"> 田   名</t>
  </si>
  <si>
    <t xml:space="preserve"> 上   溝</t>
  </si>
  <si>
    <t xml:space="preserve"> 麻   溝</t>
  </si>
  <si>
    <t xml:space="preserve"> 新   磯</t>
  </si>
  <si>
    <t>相模台</t>
  </si>
  <si>
    <t>相武台</t>
  </si>
  <si>
    <t>東   林</t>
  </si>
  <si>
    <t>その他の
収入額</t>
  </si>
  <si>
    <t>年間商品
販売額</t>
  </si>
  <si>
    <t>業種別</t>
  </si>
  <si>
    <t>従業者規模別事業所数</t>
  </si>
  <si>
    <t>経営業態別事業所数</t>
  </si>
  <si>
    <t>７　出張所別　産業中分類別　従業者規模別　経営業態別　事業所数・従業者数・売場面積・年間商品販売額・</t>
  </si>
  <si>
    <t>その他収入額及び商品手持額</t>
  </si>
  <si>
    <t>その他収入額及び商品手持額　―　その２　―</t>
  </si>
  <si>
    <t>その他収入額及び商品手持額　―　その３　―</t>
  </si>
  <si>
    <t>その他収入額及び商品手持額　―　その４　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</si>
</sst>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0.0;&quot;▲ &quot;0.0"/>
    <numFmt numFmtId="180" formatCode="0.0_ "/>
    <numFmt numFmtId="181" formatCode="0.00_ "/>
    <numFmt numFmtId="182" formatCode="0.0;&quot;△ &quot;0.0"/>
    <numFmt numFmtId="183" formatCode="\X"/>
    <numFmt numFmtId="184" formatCode="\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83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distributed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3" fillId="0" borderId="1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2.25390625" style="1" customWidth="1"/>
    <col min="4" max="4" width="22.125" style="1" customWidth="1"/>
    <col min="5" max="16" width="7.625" style="1" customWidth="1"/>
    <col min="17" max="17" width="9.125" style="1" bestFit="1" customWidth="1"/>
    <col min="18" max="18" width="10.375" style="1" customWidth="1"/>
    <col min="19" max="19" width="13.75390625" style="1" customWidth="1"/>
    <col min="20" max="20" width="12.375" style="1" customWidth="1"/>
    <col min="21" max="21" width="10.75390625" style="1" customWidth="1"/>
    <col min="22" max="16384" width="9.00390625" style="1" customWidth="1"/>
  </cols>
  <sheetData>
    <row r="1" spans="1:13" ht="12">
      <c r="A1" s="38" t="s">
        <v>60</v>
      </c>
      <c r="M1" s="38" t="s">
        <v>61</v>
      </c>
    </row>
    <row r="2" ht="7.5" customHeight="1">
      <c r="A2" s="38"/>
    </row>
    <row r="3" spans="1:21" ht="23.25" customHeight="1">
      <c r="A3" s="59" t="s">
        <v>0</v>
      </c>
      <c r="B3" s="39" t="s">
        <v>57</v>
      </c>
      <c r="C3" s="39"/>
      <c r="D3" s="40"/>
      <c r="E3" s="39" t="s">
        <v>58</v>
      </c>
      <c r="F3" s="39"/>
      <c r="G3" s="39"/>
      <c r="H3" s="39"/>
      <c r="I3" s="39"/>
      <c r="J3" s="39"/>
      <c r="K3" s="39"/>
      <c r="L3" s="39"/>
      <c r="M3" s="39"/>
      <c r="N3" s="39"/>
      <c r="O3" s="45" t="s">
        <v>59</v>
      </c>
      <c r="P3" s="40"/>
      <c r="Q3" s="14" t="s">
        <v>2</v>
      </c>
      <c r="R3" s="13" t="s">
        <v>3</v>
      </c>
      <c r="S3" s="14" t="s">
        <v>56</v>
      </c>
      <c r="T3" s="37" t="s">
        <v>55</v>
      </c>
      <c r="U3" s="14" t="s">
        <v>4</v>
      </c>
    </row>
    <row r="4" spans="1:21" ht="12">
      <c r="A4" s="60"/>
      <c r="B4" s="41"/>
      <c r="C4" s="41"/>
      <c r="D4" s="42"/>
      <c r="E4" s="40" t="s">
        <v>1</v>
      </c>
      <c r="F4" s="46" t="s">
        <v>26</v>
      </c>
      <c r="G4" s="15" t="s">
        <v>22</v>
      </c>
      <c r="H4" s="15" t="s">
        <v>25</v>
      </c>
      <c r="I4" s="15" t="s">
        <v>28</v>
      </c>
      <c r="J4" s="15" t="s">
        <v>30</v>
      </c>
      <c r="K4" s="15" t="s">
        <v>32</v>
      </c>
      <c r="L4" s="15" t="s">
        <v>34</v>
      </c>
      <c r="M4" s="15" t="s">
        <v>36</v>
      </c>
      <c r="N4" s="15" t="s">
        <v>37</v>
      </c>
      <c r="O4" s="46" t="s">
        <v>38</v>
      </c>
      <c r="P4" s="46" t="s">
        <v>39</v>
      </c>
      <c r="Q4" s="49" t="s">
        <v>42</v>
      </c>
      <c r="R4" s="57" t="s">
        <v>44</v>
      </c>
      <c r="S4" s="49" t="s">
        <v>45</v>
      </c>
      <c r="T4" s="49" t="s">
        <v>45</v>
      </c>
      <c r="U4" s="49" t="s">
        <v>45</v>
      </c>
    </row>
    <row r="5" spans="1:21" ht="12">
      <c r="A5" s="61"/>
      <c r="B5" s="43"/>
      <c r="C5" s="43"/>
      <c r="D5" s="44"/>
      <c r="E5" s="44"/>
      <c r="F5" s="47"/>
      <c r="G5" s="16" t="s">
        <v>23</v>
      </c>
      <c r="H5" s="16" t="s">
        <v>24</v>
      </c>
      <c r="I5" s="16" t="s">
        <v>27</v>
      </c>
      <c r="J5" s="16" t="s">
        <v>29</v>
      </c>
      <c r="K5" s="16" t="s">
        <v>31</v>
      </c>
      <c r="L5" s="16" t="s">
        <v>33</v>
      </c>
      <c r="M5" s="16" t="s">
        <v>35</v>
      </c>
      <c r="N5" s="16" t="s">
        <v>41</v>
      </c>
      <c r="O5" s="48"/>
      <c r="P5" s="48"/>
      <c r="Q5" s="47"/>
      <c r="R5" s="58"/>
      <c r="S5" s="47"/>
      <c r="T5" s="47"/>
      <c r="U5" s="47"/>
    </row>
    <row r="6" spans="1:21" ht="12">
      <c r="A6" s="50" t="s">
        <v>14</v>
      </c>
      <c r="B6" s="53" t="s">
        <v>5</v>
      </c>
      <c r="C6" s="53"/>
      <c r="D6" s="54"/>
      <c r="E6" s="17">
        <v>5203</v>
      </c>
      <c r="F6" s="17">
        <v>21</v>
      </c>
      <c r="G6" s="17">
        <v>1700</v>
      </c>
      <c r="H6" s="17">
        <v>1201</v>
      </c>
      <c r="I6" s="17">
        <v>1094</v>
      </c>
      <c r="J6" s="17">
        <v>715</v>
      </c>
      <c r="K6" s="17">
        <v>262</v>
      </c>
      <c r="L6" s="17">
        <v>118</v>
      </c>
      <c r="M6" s="17">
        <v>59</v>
      </c>
      <c r="N6" s="17">
        <v>32</v>
      </c>
      <c r="O6" s="17">
        <v>3454</v>
      </c>
      <c r="P6" s="17">
        <v>1749</v>
      </c>
      <c r="Q6" s="17">
        <v>44844</v>
      </c>
      <c r="R6" s="17">
        <v>560406</v>
      </c>
      <c r="S6" s="17">
        <v>120001820</v>
      </c>
      <c r="T6" s="17">
        <v>4518504</v>
      </c>
      <c r="U6" s="32">
        <v>7231483</v>
      </c>
    </row>
    <row r="7" spans="1:21" ht="12">
      <c r="A7" s="51"/>
      <c r="B7" s="3"/>
      <c r="C7" s="55" t="s">
        <v>6</v>
      </c>
      <c r="D7" s="56"/>
      <c r="E7" s="18">
        <v>1113</v>
      </c>
      <c r="F7" s="18">
        <v>3</v>
      </c>
      <c r="G7" s="18">
        <v>246</v>
      </c>
      <c r="H7" s="18">
        <v>251</v>
      </c>
      <c r="I7" s="18">
        <v>316</v>
      </c>
      <c r="J7" s="18">
        <v>193</v>
      </c>
      <c r="K7" s="18">
        <v>60</v>
      </c>
      <c r="L7" s="18">
        <v>24</v>
      </c>
      <c r="M7" s="18">
        <v>17</v>
      </c>
      <c r="N7" s="18">
        <v>3</v>
      </c>
      <c r="O7" s="18">
        <v>982</v>
      </c>
      <c r="P7" s="18">
        <v>131</v>
      </c>
      <c r="Q7" s="18">
        <v>9734</v>
      </c>
      <c r="R7" s="19" t="s">
        <v>17</v>
      </c>
      <c r="S7" s="18">
        <v>61947753</v>
      </c>
      <c r="T7" s="18">
        <v>1526677</v>
      </c>
      <c r="U7" s="33">
        <v>2375813</v>
      </c>
    </row>
    <row r="8" spans="1:21" ht="12">
      <c r="A8" s="51"/>
      <c r="B8" s="3"/>
      <c r="C8" s="4"/>
      <c r="D8" s="20" t="s">
        <v>8</v>
      </c>
      <c r="E8" s="5">
        <v>2</v>
      </c>
      <c r="F8" s="23">
        <v>0</v>
      </c>
      <c r="G8" s="23">
        <v>0</v>
      </c>
      <c r="H8" s="23">
        <v>0</v>
      </c>
      <c r="I8" s="5">
        <v>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5">
        <v>2</v>
      </c>
      <c r="P8" s="23">
        <v>0</v>
      </c>
      <c r="Q8" s="5">
        <v>16</v>
      </c>
      <c r="R8" s="8" t="s">
        <v>17</v>
      </c>
      <c r="S8" s="22">
        <v>56000</v>
      </c>
      <c r="T8" s="22">
        <v>0</v>
      </c>
      <c r="U8" s="29">
        <v>4000</v>
      </c>
    </row>
    <row r="9" spans="1:21" ht="12">
      <c r="A9" s="51"/>
      <c r="B9" s="3"/>
      <c r="C9" s="4"/>
      <c r="D9" s="20" t="s">
        <v>18</v>
      </c>
      <c r="E9" s="5">
        <v>38</v>
      </c>
      <c r="F9" s="23">
        <v>0</v>
      </c>
      <c r="G9" s="5">
        <v>11</v>
      </c>
      <c r="H9" s="5">
        <v>14</v>
      </c>
      <c r="I9" s="5">
        <v>8</v>
      </c>
      <c r="J9" s="5">
        <v>3</v>
      </c>
      <c r="K9" s="5">
        <v>2</v>
      </c>
      <c r="L9" s="23">
        <v>0</v>
      </c>
      <c r="M9" s="23">
        <v>0</v>
      </c>
      <c r="N9" s="23">
        <v>0</v>
      </c>
      <c r="O9" s="5">
        <v>31</v>
      </c>
      <c r="P9" s="5">
        <v>7</v>
      </c>
      <c r="Q9" s="5">
        <v>203</v>
      </c>
      <c r="R9" s="8" t="s">
        <v>17</v>
      </c>
      <c r="S9" s="22">
        <v>594514</v>
      </c>
      <c r="T9" s="22">
        <v>231</v>
      </c>
      <c r="U9" s="29">
        <v>58362</v>
      </c>
    </row>
    <row r="10" spans="1:21" ht="12">
      <c r="A10" s="51"/>
      <c r="B10" s="3"/>
      <c r="C10" s="4"/>
      <c r="D10" s="20" t="s">
        <v>10</v>
      </c>
      <c r="E10" s="5">
        <v>216</v>
      </c>
      <c r="F10" s="5">
        <v>1</v>
      </c>
      <c r="G10" s="5">
        <v>48</v>
      </c>
      <c r="H10" s="5">
        <v>50</v>
      </c>
      <c r="I10" s="5">
        <v>55</v>
      </c>
      <c r="J10" s="5">
        <v>30</v>
      </c>
      <c r="K10" s="5">
        <v>18</v>
      </c>
      <c r="L10" s="5">
        <v>5</v>
      </c>
      <c r="M10" s="5">
        <v>7</v>
      </c>
      <c r="N10" s="5">
        <v>2</v>
      </c>
      <c r="O10" s="5">
        <v>189</v>
      </c>
      <c r="P10" s="5">
        <v>27</v>
      </c>
      <c r="Q10" s="5">
        <v>2348</v>
      </c>
      <c r="R10" s="8" t="s">
        <v>17</v>
      </c>
      <c r="S10" s="5">
        <v>15299493</v>
      </c>
      <c r="T10" s="5">
        <v>55053</v>
      </c>
      <c r="U10" s="27">
        <v>307635</v>
      </c>
    </row>
    <row r="11" spans="1:21" ht="12.75" customHeight="1">
      <c r="A11" s="51"/>
      <c r="B11" s="3"/>
      <c r="C11" s="4"/>
      <c r="D11" s="20" t="s">
        <v>19</v>
      </c>
      <c r="E11" s="5">
        <v>348</v>
      </c>
      <c r="F11" s="5">
        <v>1</v>
      </c>
      <c r="G11" s="5">
        <v>72</v>
      </c>
      <c r="H11" s="5">
        <v>74</v>
      </c>
      <c r="I11" s="5">
        <v>100</v>
      </c>
      <c r="J11" s="5">
        <v>72</v>
      </c>
      <c r="K11" s="5">
        <v>20</v>
      </c>
      <c r="L11" s="5">
        <v>6</v>
      </c>
      <c r="M11" s="5">
        <v>3</v>
      </c>
      <c r="N11" s="5">
        <v>0</v>
      </c>
      <c r="O11" s="5">
        <v>300</v>
      </c>
      <c r="P11" s="5">
        <v>48</v>
      </c>
      <c r="Q11" s="5">
        <v>2852</v>
      </c>
      <c r="R11" s="8" t="s">
        <v>17</v>
      </c>
      <c r="S11" s="5">
        <v>16379296</v>
      </c>
      <c r="T11" s="5">
        <v>489462</v>
      </c>
      <c r="U11" s="27">
        <v>681436</v>
      </c>
    </row>
    <row r="12" spans="1:21" ht="12">
      <c r="A12" s="51"/>
      <c r="B12" s="3"/>
      <c r="C12" s="4"/>
      <c r="D12" s="20" t="s">
        <v>20</v>
      </c>
      <c r="E12" s="5">
        <v>293</v>
      </c>
      <c r="F12" s="5">
        <v>1</v>
      </c>
      <c r="G12" s="5">
        <v>51</v>
      </c>
      <c r="H12" s="5">
        <v>65</v>
      </c>
      <c r="I12" s="5">
        <v>103</v>
      </c>
      <c r="J12" s="5">
        <v>50</v>
      </c>
      <c r="K12" s="5">
        <v>10</v>
      </c>
      <c r="L12" s="5">
        <v>9</v>
      </c>
      <c r="M12" s="5">
        <v>3</v>
      </c>
      <c r="N12" s="5">
        <v>1</v>
      </c>
      <c r="O12" s="5">
        <v>279</v>
      </c>
      <c r="P12" s="5">
        <v>14</v>
      </c>
      <c r="Q12" s="5">
        <v>2547</v>
      </c>
      <c r="R12" s="8" t="s">
        <v>17</v>
      </c>
      <c r="S12" s="5">
        <v>17428627</v>
      </c>
      <c r="T12" s="5">
        <v>855423</v>
      </c>
      <c r="U12" s="27">
        <v>902319</v>
      </c>
    </row>
    <row r="13" spans="1:21" ht="12">
      <c r="A13" s="51"/>
      <c r="B13" s="3"/>
      <c r="C13" s="4"/>
      <c r="D13" s="20" t="s">
        <v>21</v>
      </c>
      <c r="E13" s="5">
        <v>216</v>
      </c>
      <c r="F13" s="23">
        <v>0</v>
      </c>
      <c r="G13" s="5">
        <v>64</v>
      </c>
      <c r="H13" s="5">
        <v>48</v>
      </c>
      <c r="I13" s="5">
        <v>48</v>
      </c>
      <c r="J13" s="5">
        <v>38</v>
      </c>
      <c r="K13" s="5">
        <v>10</v>
      </c>
      <c r="L13" s="5">
        <v>4</v>
      </c>
      <c r="M13" s="5">
        <v>4</v>
      </c>
      <c r="N13" s="5">
        <v>0</v>
      </c>
      <c r="O13" s="5">
        <v>181</v>
      </c>
      <c r="P13" s="5">
        <v>35</v>
      </c>
      <c r="Q13" s="5">
        <v>1768</v>
      </c>
      <c r="R13" s="8" t="s">
        <v>17</v>
      </c>
      <c r="S13" s="5">
        <v>12189823</v>
      </c>
      <c r="T13" s="5">
        <v>126508</v>
      </c>
      <c r="U13" s="27">
        <v>422061</v>
      </c>
    </row>
    <row r="14" spans="1:21" ht="12">
      <c r="A14" s="51"/>
      <c r="B14" s="3"/>
      <c r="C14" s="55" t="s">
        <v>7</v>
      </c>
      <c r="D14" s="56"/>
      <c r="E14" s="18">
        <v>4090</v>
      </c>
      <c r="F14" s="18">
        <v>18</v>
      </c>
      <c r="G14" s="18">
        <v>1454</v>
      </c>
      <c r="H14" s="18">
        <v>950</v>
      </c>
      <c r="I14" s="18">
        <v>778</v>
      </c>
      <c r="J14" s="18">
        <v>522</v>
      </c>
      <c r="K14" s="18">
        <v>202</v>
      </c>
      <c r="L14" s="18">
        <v>94</v>
      </c>
      <c r="M14" s="18">
        <v>42</v>
      </c>
      <c r="N14" s="18">
        <v>29</v>
      </c>
      <c r="O14" s="18">
        <v>2472</v>
      </c>
      <c r="P14" s="18">
        <v>1618</v>
      </c>
      <c r="Q14" s="18">
        <v>35110</v>
      </c>
      <c r="R14" s="18">
        <v>560406</v>
      </c>
      <c r="S14" s="18">
        <v>58054067</v>
      </c>
      <c r="T14" s="18">
        <v>2991827</v>
      </c>
      <c r="U14" s="33">
        <v>4855670</v>
      </c>
    </row>
    <row r="15" spans="1:21" ht="12">
      <c r="A15" s="51"/>
      <c r="B15" s="3"/>
      <c r="C15" s="3"/>
      <c r="D15" s="20" t="s">
        <v>8</v>
      </c>
      <c r="E15" s="5">
        <v>24</v>
      </c>
      <c r="F15" s="23">
        <v>0</v>
      </c>
      <c r="G15" s="23">
        <v>0</v>
      </c>
      <c r="H15" s="23">
        <v>0</v>
      </c>
      <c r="I15" s="5">
        <v>4</v>
      </c>
      <c r="J15" s="5">
        <v>8</v>
      </c>
      <c r="K15" s="5">
        <v>1</v>
      </c>
      <c r="L15" s="5">
        <v>2</v>
      </c>
      <c r="M15" s="5">
        <v>0</v>
      </c>
      <c r="N15" s="5">
        <v>9</v>
      </c>
      <c r="O15" s="5">
        <v>23</v>
      </c>
      <c r="P15" s="5">
        <v>1</v>
      </c>
      <c r="Q15" s="5">
        <v>3248</v>
      </c>
      <c r="R15" s="5">
        <v>92295</v>
      </c>
      <c r="S15" s="5">
        <v>6289202</v>
      </c>
      <c r="T15" s="5">
        <v>335</v>
      </c>
      <c r="U15" s="27">
        <v>417254</v>
      </c>
    </row>
    <row r="16" spans="1:21" ht="12">
      <c r="A16" s="51"/>
      <c r="B16" s="3"/>
      <c r="C16" s="3"/>
      <c r="D16" s="20" t="s">
        <v>9</v>
      </c>
      <c r="E16" s="5">
        <v>595</v>
      </c>
      <c r="F16" s="5">
        <v>4</v>
      </c>
      <c r="G16" s="5">
        <v>220</v>
      </c>
      <c r="H16" s="5">
        <v>194</v>
      </c>
      <c r="I16" s="5">
        <v>125</v>
      </c>
      <c r="J16" s="5">
        <v>30</v>
      </c>
      <c r="K16" s="5">
        <v>9</v>
      </c>
      <c r="L16" s="5">
        <v>8</v>
      </c>
      <c r="M16" s="5">
        <v>3</v>
      </c>
      <c r="N16" s="5">
        <v>1</v>
      </c>
      <c r="O16" s="5">
        <v>392</v>
      </c>
      <c r="P16" s="5">
        <v>203</v>
      </c>
      <c r="Q16" s="5">
        <v>3498</v>
      </c>
      <c r="R16" s="5">
        <v>108719</v>
      </c>
      <c r="S16" s="5">
        <v>6643158</v>
      </c>
      <c r="T16" s="5">
        <v>238703</v>
      </c>
      <c r="U16" s="27">
        <v>978398</v>
      </c>
    </row>
    <row r="17" spans="1:21" ht="12">
      <c r="A17" s="51"/>
      <c r="B17" s="3"/>
      <c r="C17" s="3"/>
      <c r="D17" s="20" t="s">
        <v>10</v>
      </c>
      <c r="E17" s="5">
        <v>1389</v>
      </c>
      <c r="F17" s="5">
        <v>6</v>
      </c>
      <c r="G17" s="5">
        <v>467</v>
      </c>
      <c r="H17" s="5">
        <v>290</v>
      </c>
      <c r="I17" s="5">
        <v>218</v>
      </c>
      <c r="J17" s="5">
        <v>221</v>
      </c>
      <c r="K17" s="5">
        <v>108</v>
      </c>
      <c r="L17" s="5">
        <v>40</v>
      </c>
      <c r="M17" s="5">
        <v>27</v>
      </c>
      <c r="N17" s="5">
        <v>12</v>
      </c>
      <c r="O17" s="5">
        <v>737</v>
      </c>
      <c r="P17" s="5">
        <v>652</v>
      </c>
      <c r="Q17" s="5">
        <v>13694</v>
      </c>
      <c r="R17" s="5">
        <v>132783</v>
      </c>
      <c r="S17" s="5">
        <v>16640583</v>
      </c>
      <c r="T17" s="5">
        <v>148186</v>
      </c>
      <c r="U17" s="27">
        <v>492137</v>
      </c>
    </row>
    <row r="18" spans="1:21" ht="12">
      <c r="A18" s="51"/>
      <c r="B18" s="3"/>
      <c r="C18" s="3"/>
      <c r="D18" s="20" t="s">
        <v>11</v>
      </c>
      <c r="E18" s="5">
        <v>314</v>
      </c>
      <c r="F18" s="23">
        <v>0</v>
      </c>
      <c r="G18" s="5">
        <v>109</v>
      </c>
      <c r="H18" s="5">
        <v>57</v>
      </c>
      <c r="I18" s="5">
        <v>62</v>
      </c>
      <c r="J18" s="5">
        <v>59</v>
      </c>
      <c r="K18" s="5">
        <v>21</v>
      </c>
      <c r="L18" s="5">
        <v>6</v>
      </c>
      <c r="M18" s="23">
        <v>0</v>
      </c>
      <c r="N18" s="23">
        <v>0</v>
      </c>
      <c r="O18" s="5">
        <v>222</v>
      </c>
      <c r="P18" s="5">
        <v>92</v>
      </c>
      <c r="Q18" s="5">
        <v>2366</v>
      </c>
      <c r="R18" s="5">
        <v>18415</v>
      </c>
      <c r="S18" s="5">
        <v>7970558</v>
      </c>
      <c r="T18" s="5">
        <v>1391544</v>
      </c>
      <c r="U18" s="27">
        <v>520826</v>
      </c>
    </row>
    <row r="19" spans="1:21" ht="12.75" customHeight="1">
      <c r="A19" s="51"/>
      <c r="B19" s="3"/>
      <c r="C19" s="3"/>
      <c r="D19" s="20" t="s">
        <v>12</v>
      </c>
      <c r="E19" s="5">
        <v>379</v>
      </c>
      <c r="F19" s="23">
        <v>0</v>
      </c>
      <c r="G19" s="5">
        <v>192</v>
      </c>
      <c r="H19" s="5">
        <v>90</v>
      </c>
      <c r="I19" s="5">
        <v>55</v>
      </c>
      <c r="J19" s="5">
        <v>24</v>
      </c>
      <c r="K19" s="5">
        <v>8</v>
      </c>
      <c r="L19" s="5">
        <v>5</v>
      </c>
      <c r="M19" s="5">
        <v>3</v>
      </c>
      <c r="N19" s="5">
        <v>2</v>
      </c>
      <c r="O19" s="5">
        <v>184</v>
      </c>
      <c r="P19" s="5">
        <v>195</v>
      </c>
      <c r="Q19" s="5">
        <v>2196</v>
      </c>
      <c r="R19" s="5">
        <v>58228</v>
      </c>
      <c r="S19" s="5">
        <v>5247922</v>
      </c>
      <c r="T19" s="5">
        <v>581463</v>
      </c>
      <c r="U19" s="27">
        <v>594862</v>
      </c>
    </row>
    <row r="20" spans="1:21" ht="12">
      <c r="A20" s="52"/>
      <c r="B20" s="6"/>
      <c r="C20" s="6"/>
      <c r="D20" s="21" t="s">
        <v>13</v>
      </c>
      <c r="E20" s="7">
        <v>1389</v>
      </c>
      <c r="F20" s="7">
        <v>8</v>
      </c>
      <c r="G20" s="7">
        <v>466</v>
      </c>
      <c r="H20" s="7">
        <v>319</v>
      </c>
      <c r="I20" s="7">
        <v>314</v>
      </c>
      <c r="J20" s="7">
        <v>180</v>
      </c>
      <c r="K20" s="7">
        <v>55</v>
      </c>
      <c r="L20" s="7">
        <v>33</v>
      </c>
      <c r="M20" s="7">
        <v>9</v>
      </c>
      <c r="N20" s="7">
        <v>5</v>
      </c>
      <c r="O20" s="7">
        <v>914</v>
      </c>
      <c r="P20" s="7">
        <v>475</v>
      </c>
      <c r="Q20" s="7">
        <v>10108</v>
      </c>
      <c r="R20" s="7">
        <v>149966</v>
      </c>
      <c r="S20" s="7">
        <v>15262644</v>
      </c>
      <c r="T20" s="7">
        <v>631596</v>
      </c>
      <c r="U20" s="31">
        <v>1852193</v>
      </c>
    </row>
    <row r="21" spans="1:21" ht="12">
      <c r="A21" s="50" t="s">
        <v>15</v>
      </c>
      <c r="B21" s="53" t="s">
        <v>5</v>
      </c>
      <c r="C21" s="53"/>
      <c r="D21" s="54"/>
      <c r="E21" s="2">
        <f>E22+E29</f>
        <v>1421</v>
      </c>
      <c r="F21" s="2">
        <f>F22+F29</f>
        <v>2</v>
      </c>
      <c r="G21" s="2">
        <f aca="true" t="shared" si="0" ref="G21:N21">G22+G29</f>
        <v>446</v>
      </c>
      <c r="H21" s="2">
        <f t="shared" si="0"/>
        <v>322</v>
      </c>
      <c r="I21" s="2">
        <f t="shared" si="0"/>
        <v>284</v>
      </c>
      <c r="J21" s="2">
        <f t="shared" si="0"/>
        <v>228</v>
      </c>
      <c r="K21" s="2">
        <f t="shared" si="0"/>
        <v>75</v>
      </c>
      <c r="L21" s="2">
        <f t="shared" si="0"/>
        <v>42</v>
      </c>
      <c r="M21" s="2">
        <f t="shared" si="0"/>
        <v>15</v>
      </c>
      <c r="N21" s="2">
        <f t="shared" si="0"/>
        <v>7</v>
      </c>
      <c r="O21" s="2">
        <f>O22+O29</f>
        <v>953</v>
      </c>
      <c r="P21" s="2">
        <f>P22+P29</f>
        <v>468</v>
      </c>
      <c r="Q21" s="2">
        <f>Q22+Q29</f>
        <v>12165</v>
      </c>
      <c r="R21" s="2">
        <f>R29</f>
        <v>142280</v>
      </c>
      <c r="S21" s="2">
        <f>S22+S29</f>
        <v>36623161</v>
      </c>
      <c r="T21" s="2">
        <f>T22+T29</f>
        <v>1488140</v>
      </c>
      <c r="U21" s="26">
        <f>U22+U29</f>
        <v>2241266</v>
      </c>
    </row>
    <row r="22" spans="1:21" ht="12">
      <c r="A22" s="51"/>
      <c r="B22" s="3"/>
      <c r="C22" s="55" t="s">
        <v>6</v>
      </c>
      <c r="D22" s="56"/>
      <c r="E22" s="5">
        <v>352</v>
      </c>
      <c r="F22" s="23">
        <f>SUM(F23:F28)</f>
        <v>0</v>
      </c>
      <c r="G22" s="5">
        <f aca="true" t="shared" si="1" ref="G22:P22">SUM(G23:G28)</f>
        <v>65</v>
      </c>
      <c r="H22" s="5">
        <f t="shared" si="1"/>
        <v>73</v>
      </c>
      <c r="I22" s="5">
        <f t="shared" si="1"/>
        <v>97</v>
      </c>
      <c r="J22" s="5">
        <f t="shared" si="1"/>
        <v>83</v>
      </c>
      <c r="K22" s="5">
        <f t="shared" si="1"/>
        <v>20</v>
      </c>
      <c r="L22" s="5">
        <f t="shared" si="1"/>
        <v>8</v>
      </c>
      <c r="M22" s="5">
        <f t="shared" si="1"/>
        <v>5</v>
      </c>
      <c r="N22" s="5">
        <f t="shared" si="1"/>
        <v>1</v>
      </c>
      <c r="O22" s="5">
        <f t="shared" si="1"/>
        <v>304</v>
      </c>
      <c r="P22" s="5">
        <f t="shared" si="1"/>
        <v>48</v>
      </c>
      <c r="Q22" s="5">
        <f>SUM(Q23:Q28)</f>
        <v>3373</v>
      </c>
      <c r="R22" s="24">
        <v>0</v>
      </c>
      <c r="S22" s="5">
        <f>SUM(S23:S28)</f>
        <v>21607085</v>
      </c>
      <c r="T22" s="5">
        <f>SUM(T23:T28)</f>
        <v>715325</v>
      </c>
      <c r="U22" s="27">
        <f>SUM(U23:U28)</f>
        <v>960622</v>
      </c>
    </row>
    <row r="23" spans="1:21" ht="12">
      <c r="A23" s="51"/>
      <c r="B23" s="3"/>
      <c r="C23" s="4"/>
      <c r="D23" s="20" t="s">
        <v>8</v>
      </c>
      <c r="E23" s="5">
        <v>2</v>
      </c>
      <c r="F23" s="23">
        <v>0</v>
      </c>
      <c r="G23" s="23">
        <v>0</v>
      </c>
      <c r="H23" s="23">
        <v>0</v>
      </c>
      <c r="I23" s="5">
        <v>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5">
        <v>2</v>
      </c>
      <c r="P23" s="23">
        <v>0</v>
      </c>
      <c r="Q23" s="5">
        <v>16</v>
      </c>
      <c r="R23" s="24">
        <v>0</v>
      </c>
      <c r="S23" s="22">
        <v>56000</v>
      </c>
      <c r="T23" s="22">
        <v>0</v>
      </c>
      <c r="U23" s="29">
        <v>4000</v>
      </c>
    </row>
    <row r="24" spans="1:21" ht="12">
      <c r="A24" s="51"/>
      <c r="B24" s="3"/>
      <c r="C24" s="4"/>
      <c r="D24" s="20" t="s">
        <v>18</v>
      </c>
      <c r="E24" s="5">
        <v>12</v>
      </c>
      <c r="F24" s="23">
        <v>0</v>
      </c>
      <c r="G24" s="5">
        <v>4</v>
      </c>
      <c r="H24" s="5">
        <v>2</v>
      </c>
      <c r="I24" s="5">
        <v>6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5">
        <v>10</v>
      </c>
      <c r="P24" s="5">
        <v>2</v>
      </c>
      <c r="Q24" s="5">
        <v>51</v>
      </c>
      <c r="R24" s="24">
        <v>0</v>
      </c>
      <c r="S24" s="22">
        <v>126490</v>
      </c>
      <c r="T24" s="22">
        <v>0</v>
      </c>
      <c r="U24" s="29">
        <v>17549</v>
      </c>
    </row>
    <row r="25" spans="1:21" ht="12">
      <c r="A25" s="51"/>
      <c r="B25" s="3"/>
      <c r="C25" s="4"/>
      <c r="D25" s="20" t="s">
        <v>10</v>
      </c>
      <c r="E25" s="5">
        <v>39</v>
      </c>
      <c r="F25" s="23">
        <v>0</v>
      </c>
      <c r="G25" s="5">
        <v>2</v>
      </c>
      <c r="H25" s="5">
        <v>8</v>
      </c>
      <c r="I25" s="5">
        <v>14</v>
      </c>
      <c r="J25" s="5">
        <v>6</v>
      </c>
      <c r="K25" s="5">
        <v>6</v>
      </c>
      <c r="L25" s="5">
        <v>2</v>
      </c>
      <c r="M25" s="5">
        <v>1</v>
      </c>
      <c r="N25" s="23">
        <v>0</v>
      </c>
      <c r="O25" s="5">
        <v>33</v>
      </c>
      <c r="P25" s="5">
        <v>6</v>
      </c>
      <c r="Q25" s="5">
        <v>488</v>
      </c>
      <c r="R25" s="24">
        <v>0</v>
      </c>
      <c r="S25" s="5">
        <v>3809055</v>
      </c>
      <c r="T25" s="5">
        <v>5421</v>
      </c>
      <c r="U25" s="27">
        <v>66971</v>
      </c>
    </row>
    <row r="26" spans="1:21" ht="12">
      <c r="A26" s="51"/>
      <c r="B26" s="3"/>
      <c r="C26" s="4"/>
      <c r="D26" s="20" t="s">
        <v>19</v>
      </c>
      <c r="E26" s="5">
        <v>124</v>
      </c>
      <c r="F26" s="23">
        <v>0</v>
      </c>
      <c r="G26" s="5">
        <v>24</v>
      </c>
      <c r="H26" s="5">
        <v>27</v>
      </c>
      <c r="I26" s="5">
        <v>25</v>
      </c>
      <c r="J26" s="5">
        <v>36</v>
      </c>
      <c r="K26" s="5">
        <v>7</v>
      </c>
      <c r="L26" s="5">
        <v>4</v>
      </c>
      <c r="M26" s="5">
        <v>1</v>
      </c>
      <c r="N26" s="23">
        <v>0</v>
      </c>
      <c r="O26" s="5">
        <v>99</v>
      </c>
      <c r="P26" s="5">
        <v>25</v>
      </c>
      <c r="Q26" s="5">
        <v>1197</v>
      </c>
      <c r="R26" s="24">
        <v>0</v>
      </c>
      <c r="S26" s="5">
        <v>5683052</v>
      </c>
      <c r="T26" s="5">
        <v>236890</v>
      </c>
      <c r="U26" s="27">
        <v>254588</v>
      </c>
    </row>
    <row r="27" spans="1:21" ht="12">
      <c r="A27" s="51"/>
      <c r="B27" s="3"/>
      <c r="C27" s="4"/>
      <c r="D27" s="20" t="s">
        <v>20</v>
      </c>
      <c r="E27" s="5">
        <v>111</v>
      </c>
      <c r="F27" s="23">
        <v>0</v>
      </c>
      <c r="G27" s="5">
        <v>16</v>
      </c>
      <c r="H27" s="5">
        <v>25</v>
      </c>
      <c r="I27" s="5">
        <v>32</v>
      </c>
      <c r="J27" s="5">
        <v>28</v>
      </c>
      <c r="K27" s="5">
        <v>5</v>
      </c>
      <c r="L27" s="5">
        <v>2</v>
      </c>
      <c r="M27" s="5">
        <v>2</v>
      </c>
      <c r="N27" s="5">
        <v>1</v>
      </c>
      <c r="O27" s="5">
        <v>107</v>
      </c>
      <c r="P27" s="5">
        <v>4</v>
      </c>
      <c r="Q27" s="5">
        <v>1153</v>
      </c>
      <c r="R27" s="24">
        <v>0</v>
      </c>
      <c r="S27" s="5">
        <v>8697917</v>
      </c>
      <c r="T27" s="5">
        <v>416839</v>
      </c>
      <c r="U27" s="27">
        <v>475789</v>
      </c>
    </row>
    <row r="28" spans="1:21" ht="12">
      <c r="A28" s="51"/>
      <c r="B28" s="3"/>
      <c r="C28" s="4"/>
      <c r="D28" s="20" t="s">
        <v>21</v>
      </c>
      <c r="E28" s="5">
        <v>64</v>
      </c>
      <c r="F28" s="23">
        <v>0</v>
      </c>
      <c r="G28" s="5">
        <v>19</v>
      </c>
      <c r="H28" s="5">
        <v>11</v>
      </c>
      <c r="I28" s="5">
        <v>18</v>
      </c>
      <c r="J28" s="5">
        <v>13</v>
      </c>
      <c r="K28" s="5">
        <v>2</v>
      </c>
      <c r="L28" s="23">
        <v>0</v>
      </c>
      <c r="M28" s="5">
        <v>1</v>
      </c>
      <c r="N28" s="23">
        <v>0</v>
      </c>
      <c r="O28" s="5">
        <v>53</v>
      </c>
      <c r="P28" s="5">
        <v>11</v>
      </c>
      <c r="Q28" s="5">
        <v>468</v>
      </c>
      <c r="R28" s="24">
        <v>0</v>
      </c>
      <c r="S28" s="5">
        <v>3234571</v>
      </c>
      <c r="T28" s="5">
        <v>56175</v>
      </c>
      <c r="U28" s="27">
        <v>141725</v>
      </c>
    </row>
    <row r="29" spans="1:21" ht="12">
      <c r="A29" s="51"/>
      <c r="B29" s="3"/>
      <c r="C29" s="55" t="s">
        <v>7</v>
      </c>
      <c r="D29" s="56"/>
      <c r="E29" s="5">
        <f>SUM(E30:E35)</f>
        <v>1069</v>
      </c>
      <c r="F29" s="5">
        <f>SUM(F30:F35)</f>
        <v>2</v>
      </c>
      <c r="G29" s="5">
        <f aca="true" t="shared" si="2" ref="G29:U29">SUM(G30:G35)</f>
        <v>381</v>
      </c>
      <c r="H29" s="5">
        <f t="shared" si="2"/>
        <v>249</v>
      </c>
      <c r="I29" s="5">
        <f t="shared" si="2"/>
        <v>187</v>
      </c>
      <c r="J29" s="5">
        <f t="shared" si="2"/>
        <v>145</v>
      </c>
      <c r="K29" s="5">
        <f t="shared" si="2"/>
        <v>55</v>
      </c>
      <c r="L29" s="5">
        <f t="shared" si="2"/>
        <v>34</v>
      </c>
      <c r="M29" s="5">
        <f t="shared" si="2"/>
        <v>10</v>
      </c>
      <c r="N29" s="5">
        <f t="shared" si="2"/>
        <v>6</v>
      </c>
      <c r="O29" s="5">
        <f t="shared" si="2"/>
        <v>649</v>
      </c>
      <c r="P29" s="5">
        <f t="shared" si="2"/>
        <v>420</v>
      </c>
      <c r="Q29" s="5">
        <f t="shared" si="2"/>
        <v>8792</v>
      </c>
      <c r="R29" s="5">
        <f t="shared" si="2"/>
        <v>142280</v>
      </c>
      <c r="S29" s="5">
        <f t="shared" si="2"/>
        <v>15016076</v>
      </c>
      <c r="T29" s="5">
        <f t="shared" si="2"/>
        <v>772815</v>
      </c>
      <c r="U29" s="27">
        <f t="shared" si="2"/>
        <v>1280644</v>
      </c>
    </row>
    <row r="30" spans="1:21" ht="12">
      <c r="A30" s="51"/>
      <c r="B30" s="3"/>
      <c r="C30" s="3"/>
      <c r="D30" s="20" t="s">
        <v>8</v>
      </c>
      <c r="E30" s="5">
        <v>5</v>
      </c>
      <c r="F30" s="23">
        <v>0</v>
      </c>
      <c r="G30" s="23">
        <v>0</v>
      </c>
      <c r="H30" s="23">
        <v>0</v>
      </c>
      <c r="I30" s="5">
        <v>1</v>
      </c>
      <c r="J30" s="5">
        <v>2</v>
      </c>
      <c r="K30" s="23">
        <v>0</v>
      </c>
      <c r="L30" s="5">
        <v>1</v>
      </c>
      <c r="M30" s="23">
        <v>0</v>
      </c>
      <c r="N30" s="5">
        <v>1</v>
      </c>
      <c r="O30" s="5">
        <v>5</v>
      </c>
      <c r="P30" s="23">
        <v>0</v>
      </c>
      <c r="Q30" s="5">
        <v>231</v>
      </c>
      <c r="R30" s="5">
        <v>11871</v>
      </c>
      <c r="S30" s="5">
        <v>503140</v>
      </c>
      <c r="T30" s="5">
        <v>0</v>
      </c>
      <c r="U30" s="27">
        <v>58123</v>
      </c>
    </row>
    <row r="31" spans="1:21" ht="12">
      <c r="A31" s="51"/>
      <c r="B31" s="3"/>
      <c r="C31" s="3"/>
      <c r="D31" s="20" t="s">
        <v>9</v>
      </c>
      <c r="E31" s="5">
        <v>137</v>
      </c>
      <c r="F31" s="23">
        <v>0</v>
      </c>
      <c r="G31" s="5">
        <v>64</v>
      </c>
      <c r="H31" s="5">
        <v>38</v>
      </c>
      <c r="I31" s="5">
        <v>20</v>
      </c>
      <c r="J31" s="5">
        <v>8</v>
      </c>
      <c r="K31" s="5">
        <v>3</v>
      </c>
      <c r="L31" s="5">
        <v>2</v>
      </c>
      <c r="M31" s="5">
        <v>2</v>
      </c>
      <c r="N31" s="23">
        <v>0</v>
      </c>
      <c r="O31" s="5">
        <v>76</v>
      </c>
      <c r="P31" s="5">
        <v>61</v>
      </c>
      <c r="Q31" s="5">
        <v>707</v>
      </c>
      <c r="R31" s="5">
        <v>18282</v>
      </c>
      <c r="S31" s="5">
        <v>825389</v>
      </c>
      <c r="T31" s="5">
        <v>3636</v>
      </c>
      <c r="U31" s="27">
        <v>187950</v>
      </c>
    </row>
    <row r="32" spans="1:21" ht="12">
      <c r="A32" s="51"/>
      <c r="B32" s="3"/>
      <c r="C32" s="3"/>
      <c r="D32" s="20" t="s">
        <v>10</v>
      </c>
      <c r="E32" s="5">
        <v>365</v>
      </c>
      <c r="F32" s="5">
        <v>2</v>
      </c>
      <c r="G32" s="5">
        <v>117</v>
      </c>
      <c r="H32" s="5">
        <v>84</v>
      </c>
      <c r="I32" s="5">
        <v>55</v>
      </c>
      <c r="J32" s="5">
        <v>52</v>
      </c>
      <c r="K32" s="5">
        <v>31</v>
      </c>
      <c r="L32" s="5">
        <v>14</v>
      </c>
      <c r="M32" s="5">
        <v>7</v>
      </c>
      <c r="N32" s="5">
        <v>3</v>
      </c>
      <c r="O32" s="5">
        <v>208</v>
      </c>
      <c r="P32" s="5">
        <v>157</v>
      </c>
      <c r="Q32" s="5">
        <v>3738</v>
      </c>
      <c r="R32" s="5">
        <v>39805</v>
      </c>
      <c r="S32" s="5">
        <v>5082817</v>
      </c>
      <c r="T32" s="5">
        <v>85116</v>
      </c>
      <c r="U32" s="27">
        <v>161061</v>
      </c>
    </row>
    <row r="33" spans="1:21" ht="12">
      <c r="A33" s="51"/>
      <c r="B33" s="3"/>
      <c r="C33" s="3"/>
      <c r="D33" s="20" t="s">
        <v>11</v>
      </c>
      <c r="E33" s="5">
        <v>82</v>
      </c>
      <c r="F33" s="23">
        <v>0</v>
      </c>
      <c r="G33" s="5">
        <v>20</v>
      </c>
      <c r="H33" s="5">
        <v>17</v>
      </c>
      <c r="I33" s="5">
        <v>14</v>
      </c>
      <c r="J33" s="5">
        <v>18</v>
      </c>
      <c r="K33" s="5">
        <v>8</v>
      </c>
      <c r="L33" s="5">
        <v>5</v>
      </c>
      <c r="M33" s="23">
        <v>0</v>
      </c>
      <c r="N33" s="23">
        <v>0</v>
      </c>
      <c r="O33" s="5">
        <v>62</v>
      </c>
      <c r="P33" s="5">
        <v>20</v>
      </c>
      <c r="Q33" s="5">
        <v>808</v>
      </c>
      <c r="R33" s="5">
        <v>6480</v>
      </c>
      <c r="S33" s="5">
        <v>2670678</v>
      </c>
      <c r="T33" s="5">
        <v>466456</v>
      </c>
      <c r="U33" s="27">
        <v>186537</v>
      </c>
    </row>
    <row r="34" spans="1:21" ht="12">
      <c r="A34" s="51"/>
      <c r="B34" s="3"/>
      <c r="C34" s="3"/>
      <c r="D34" s="20" t="s">
        <v>12</v>
      </c>
      <c r="E34" s="5">
        <v>114</v>
      </c>
      <c r="F34" s="23">
        <v>0</v>
      </c>
      <c r="G34" s="5">
        <v>54</v>
      </c>
      <c r="H34" s="5">
        <v>28</v>
      </c>
      <c r="I34" s="5">
        <v>16</v>
      </c>
      <c r="J34" s="5">
        <v>10</v>
      </c>
      <c r="K34" s="5">
        <v>3</v>
      </c>
      <c r="L34" s="5">
        <v>3</v>
      </c>
      <c r="M34" s="23">
        <v>0</v>
      </c>
      <c r="N34" s="23">
        <v>0</v>
      </c>
      <c r="O34" s="5">
        <v>55</v>
      </c>
      <c r="P34" s="5">
        <v>59</v>
      </c>
      <c r="Q34" s="5">
        <v>616</v>
      </c>
      <c r="R34" s="5">
        <v>18360</v>
      </c>
      <c r="S34" s="5">
        <v>1639134</v>
      </c>
      <c r="T34" s="5">
        <v>16032</v>
      </c>
      <c r="U34" s="27">
        <v>162683</v>
      </c>
    </row>
    <row r="35" spans="1:21" ht="12">
      <c r="A35" s="52"/>
      <c r="B35" s="6"/>
      <c r="C35" s="6"/>
      <c r="D35" s="21" t="s">
        <v>13</v>
      </c>
      <c r="E35" s="7">
        <v>366</v>
      </c>
      <c r="F35" s="23">
        <v>0</v>
      </c>
      <c r="G35" s="7">
        <v>126</v>
      </c>
      <c r="H35" s="7">
        <v>82</v>
      </c>
      <c r="I35" s="7">
        <v>81</v>
      </c>
      <c r="J35" s="7">
        <v>55</v>
      </c>
      <c r="K35" s="7">
        <v>10</v>
      </c>
      <c r="L35" s="7">
        <v>9</v>
      </c>
      <c r="M35" s="7">
        <v>1</v>
      </c>
      <c r="N35" s="7">
        <v>2</v>
      </c>
      <c r="O35" s="7">
        <v>243</v>
      </c>
      <c r="P35" s="7">
        <v>123</v>
      </c>
      <c r="Q35" s="7">
        <v>2692</v>
      </c>
      <c r="R35" s="7">
        <v>47482</v>
      </c>
      <c r="S35" s="7">
        <v>4294918</v>
      </c>
      <c r="T35" s="7">
        <v>201575</v>
      </c>
      <c r="U35" s="31">
        <v>524290</v>
      </c>
    </row>
    <row r="36" spans="1:21" ht="12" customHeight="1">
      <c r="A36" s="50" t="s">
        <v>16</v>
      </c>
      <c r="B36" s="53" t="s">
        <v>5</v>
      </c>
      <c r="C36" s="53"/>
      <c r="D36" s="54"/>
      <c r="E36" s="10">
        <f>E37+E44</f>
        <v>617</v>
      </c>
      <c r="F36" s="10">
        <f aca="true" t="shared" si="3" ref="F36:N36">F37+F44</f>
        <v>1</v>
      </c>
      <c r="G36" s="10">
        <f t="shared" si="3"/>
        <v>160</v>
      </c>
      <c r="H36" s="10">
        <f t="shared" si="3"/>
        <v>171</v>
      </c>
      <c r="I36" s="10">
        <f t="shared" si="3"/>
        <v>142</v>
      </c>
      <c r="J36" s="10">
        <f t="shared" si="3"/>
        <v>90</v>
      </c>
      <c r="K36" s="10">
        <f t="shared" si="3"/>
        <v>28</v>
      </c>
      <c r="L36" s="10">
        <f t="shared" si="3"/>
        <v>11</v>
      </c>
      <c r="M36" s="10">
        <f t="shared" si="3"/>
        <v>7</v>
      </c>
      <c r="N36" s="10">
        <f t="shared" si="3"/>
        <v>7</v>
      </c>
      <c r="O36" s="10">
        <f>O37+O44</f>
        <v>439</v>
      </c>
      <c r="P36" s="10">
        <f>P37+P44</f>
        <v>178</v>
      </c>
      <c r="Q36" s="10">
        <f>Q37+Q44</f>
        <v>5872</v>
      </c>
      <c r="R36" s="10">
        <f>R44</f>
        <v>86898</v>
      </c>
      <c r="S36" s="10">
        <f>S37+S44</f>
        <v>13406327</v>
      </c>
      <c r="T36" s="10">
        <f>T37+T44</f>
        <v>452315</v>
      </c>
      <c r="U36" s="34">
        <f>U37+U44</f>
        <v>876254</v>
      </c>
    </row>
    <row r="37" spans="1:21" ht="12" customHeight="1">
      <c r="A37" s="51"/>
      <c r="B37" s="3"/>
      <c r="C37" s="55" t="s">
        <v>6</v>
      </c>
      <c r="D37" s="56"/>
      <c r="E37" s="11">
        <f>SUM(E38:E43)</f>
        <v>95</v>
      </c>
      <c r="F37" s="23">
        <f aca="true" t="shared" si="4" ref="F37:N37">SUM(F38:F43)</f>
        <v>0</v>
      </c>
      <c r="G37" s="11">
        <f t="shared" si="4"/>
        <v>21</v>
      </c>
      <c r="H37" s="11">
        <f t="shared" si="4"/>
        <v>20</v>
      </c>
      <c r="I37" s="11">
        <f t="shared" si="4"/>
        <v>29</v>
      </c>
      <c r="J37" s="11">
        <f t="shared" si="4"/>
        <v>14</v>
      </c>
      <c r="K37" s="11">
        <f t="shared" si="4"/>
        <v>7</v>
      </c>
      <c r="L37" s="23">
        <f t="shared" si="4"/>
        <v>0</v>
      </c>
      <c r="M37" s="11">
        <f t="shared" si="4"/>
        <v>3</v>
      </c>
      <c r="N37" s="11">
        <f t="shared" si="4"/>
        <v>1</v>
      </c>
      <c r="O37" s="11">
        <f>SUM(O38:O43)</f>
        <v>84</v>
      </c>
      <c r="P37" s="11">
        <f>SUM(P38:P43)</f>
        <v>11</v>
      </c>
      <c r="Q37" s="11">
        <f>SUM(Q38:Q43)</f>
        <v>937</v>
      </c>
      <c r="R37" s="24">
        <v>0</v>
      </c>
      <c r="S37" s="11">
        <f>SUM(S38:S43)</f>
        <v>6150934</v>
      </c>
      <c r="T37" s="11">
        <f>SUM(T38:T43)</f>
        <v>151065</v>
      </c>
      <c r="U37" s="35">
        <f>SUM(U38:U43)</f>
        <v>182283</v>
      </c>
    </row>
    <row r="38" spans="1:21" ht="12">
      <c r="A38" s="51"/>
      <c r="B38" s="3"/>
      <c r="C38" s="4"/>
      <c r="D38" s="20" t="s">
        <v>8</v>
      </c>
      <c r="E38" s="11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4">
        <v>0</v>
      </c>
      <c r="S38" s="23">
        <v>0</v>
      </c>
      <c r="T38" s="23">
        <v>0</v>
      </c>
      <c r="U38" s="28">
        <v>0</v>
      </c>
    </row>
    <row r="39" spans="1:21" ht="12">
      <c r="A39" s="51"/>
      <c r="B39" s="3"/>
      <c r="C39" s="4"/>
      <c r="D39" s="20" t="s">
        <v>18</v>
      </c>
      <c r="E39" s="11">
        <v>3</v>
      </c>
      <c r="F39" s="23">
        <v>0</v>
      </c>
      <c r="G39" s="11">
        <v>1</v>
      </c>
      <c r="H39" s="11">
        <v>2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1">
        <v>2</v>
      </c>
      <c r="P39" s="11">
        <v>1</v>
      </c>
      <c r="Q39" s="11">
        <v>7</v>
      </c>
      <c r="R39" s="24">
        <v>0</v>
      </c>
      <c r="S39" s="5">
        <v>16701</v>
      </c>
      <c r="T39" s="5">
        <v>0</v>
      </c>
      <c r="U39" s="27">
        <v>1450</v>
      </c>
    </row>
    <row r="40" spans="1:21" ht="12">
      <c r="A40" s="51"/>
      <c r="B40" s="3"/>
      <c r="C40" s="4"/>
      <c r="D40" s="20" t="s">
        <v>10</v>
      </c>
      <c r="E40" s="11">
        <v>21</v>
      </c>
      <c r="F40" s="23">
        <v>0</v>
      </c>
      <c r="G40" s="11">
        <v>7</v>
      </c>
      <c r="H40" s="11">
        <v>4</v>
      </c>
      <c r="I40" s="11">
        <v>5</v>
      </c>
      <c r="J40" s="11">
        <v>1</v>
      </c>
      <c r="K40" s="11">
        <v>2</v>
      </c>
      <c r="L40" s="11">
        <v>0</v>
      </c>
      <c r="M40" s="11">
        <v>1</v>
      </c>
      <c r="N40" s="11">
        <v>1</v>
      </c>
      <c r="O40" s="11">
        <v>17</v>
      </c>
      <c r="P40" s="11">
        <v>4</v>
      </c>
      <c r="Q40" s="11">
        <v>294</v>
      </c>
      <c r="R40" s="24">
        <v>0</v>
      </c>
      <c r="S40" s="11">
        <v>1429426</v>
      </c>
      <c r="T40" s="11">
        <v>5510</v>
      </c>
      <c r="U40" s="35">
        <v>4084</v>
      </c>
    </row>
    <row r="41" spans="1:21" ht="12">
      <c r="A41" s="51"/>
      <c r="B41" s="3"/>
      <c r="C41" s="4"/>
      <c r="D41" s="20" t="s">
        <v>19</v>
      </c>
      <c r="E41" s="11">
        <v>35</v>
      </c>
      <c r="F41" s="23">
        <v>0</v>
      </c>
      <c r="G41" s="11">
        <v>4</v>
      </c>
      <c r="H41" s="11">
        <v>4</v>
      </c>
      <c r="I41" s="11">
        <v>12</v>
      </c>
      <c r="J41" s="11">
        <v>9</v>
      </c>
      <c r="K41" s="11">
        <v>5</v>
      </c>
      <c r="L41" s="11">
        <v>0</v>
      </c>
      <c r="M41" s="11">
        <v>1</v>
      </c>
      <c r="N41" s="11">
        <v>0</v>
      </c>
      <c r="O41" s="11">
        <v>33</v>
      </c>
      <c r="P41" s="11">
        <v>2</v>
      </c>
      <c r="Q41" s="11">
        <v>371</v>
      </c>
      <c r="R41" s="24">
        <v>0</v>
      </c>
      <c r="S41" s="11">
        <v>3800433</v>
      </c>
      <c r="T41" s="11">
        <v>134723</v>
      </c>
      <c r="U41" s="35">
        <v>135783</v>
      </c>
    </row>
    <row r="42" spans="1:21" ht="12">
      <c r="A42" s="51"/>
      <c r="B42" s="3"/>
      <c r="C42" s="4"/>
      <c r="D42" s="20" t="s">
        <v>20</v>
      </c>
      <c r="E42" s="11">
        <v>20</v>
      </c>
      <c r="F42" s="23">
        <v>0</v>
      </c>
      <c r="G42" s="11">
        <v>7</v>
      </c>
      <c r="H42" s="11">
        <v>6</v>
      </c>
      <c r="I42" s="11">
        <v>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18</v>
      </c>
      <c r="P42" s="11">
        <v>2</v>
      </c>
      <c r="Q42" s="11">
        <v>78</v>
      </c>
      <c r="R42" s="24">
        <v>0</v>
      </c>
      <c r="S42" s="11">
        <v>396256</v>
      </c>
      <c r="T42" s="11">
        <v>5122</v>
      </c>
      <c r="U42" s="35">
        <v>31691</v>
      </c>
    </row>
    <row r="43" spans="1:21" ht="12">
      <c r="A43" s="51"/>
      <c r="B43" s="3"/>
      <c r="C43" s="4"/>
      <c r="D43" s="20" t="s">
        <v>21</v>
      </c>
      <c r="E43" s="11">
        <v>16</v>
      </c>
      <c r="F43" s="23">
        <v>0</v>
      </c>
      <c r="G43" s="11">
        <v>2</v>
      </c>
      <c r="H43" s="11">
        <v>4</v>
      </c>
      <c r="I43" s="11">
        <v>5</v>
      </c>
      <c r="J43" s="11">
        <v>4</v>
      </c>
      <c r="K43" s="11">
        <v>0</v>
      </c>
      <c r="L43" s="11">
        <v>0</v>
      </c>
      <c r="M43" s="11">
        <v>1</v>
      </c>
      <c r="N43" s="11">
        <v>0</v>
      </c>
      <c r="O43" s="11">
        <v>14</v>
      </c>
      <c r="P43" s="11">
        <v>2</v>
      </c>
      <c r="Q43" s="11">
        <v>187</v>
      </c>
      <c r="R43" s="24">
        <v>0</v>
      </c>
      <c r="S43" s="11">
        <v>508118</v>
      </c>
      <c r="T43" s="11">
        <v>5710</v>
      </c>
      <c r="U43" s="35">
        <v>9275</v>
      </c>
    </row>
    <row r="44" spans="1:21" ht="12" customHeight="1">
      <c r="A44" s="51"/>
      <c r="B44" s="3"/>
      <c r="C44" s="55" t="s">
        <v>7</v>
      </c>
      <c r="D44" s="56"/>
      <c r="E44" s="11">
        <f>SUM(E45:E50)</f>
        <v>522</v>
      </c>
      <c r="F44" s="11">
        <f aca="true" t="shared" si="5" ref="F44:U44">SUM(F45:F50)</f>
        <v>1</v>
      </c>
      <c r="G44" s="11">
        <f t="shared" si="5"/>
        <v>139</v>
      </c>
      <c r="H44" s="11">
        <f t="shared" si="5"/>
        <v>151</v>
      </c>
      <c r="I44" s="11">
        <f t="shared" si="5"/>
        <v>113</v>
      </c>
      <c r="J44" s="11">
        <f t="shared" si="5"/>
        <v>76</v>
      </c>
      <c r="K44" s="11">
        <f t="shared" si="5"/>
        <v>21</v>
      </c>
      <c r="L44" s="11">
        <f t="shared" si="5"/>
        <v>11</v>
      </c>
      <c r="M44" s="11">
        <f t="shared" si="5"/>
        <v>4</v>
      </c>
      <c r="N44" s="11">
        <f t="shared" si="5"/>
        <v>6</v>
      </c>
      <c r="O44" s="11">
        <f t="shared" si="5"/>
        <v>355</v>
      </c>
      <c r="P44" s="11">
        <f t="shared" si="5"/>
        <v>167</v>
      </c>
      <c r="Q44" s="11">
        <f t="shared" si="5"/>
        <v>4935</v>
      </c>
      <c r="R44" s="11">
        <f t="shared" si="5"/>
        <v>86898</v>
      </c>
      <c r="S44" s="11">
        <f t="shared" si="5"/>
        <v>7255393</v>
      </c>
      <c r="T44" s="11">
        <f t="shared" si="5"/>
        <v>301250</v>
      </c>
      <c r="U44" s="35">
        <f t="shared" si="5"/>
        <v>693971</v>
      </c>
    </row>
    <row r="45" spans="1:21" ht="12">
      <c r="A45" s="51"/>
      <c r="B45" s="3"/>
      <c r="C45" s="3"/>
      <c r="D45" s="20" t="s">
        <v>8</v>
      </c>
      <c r="E45" s="11">
        <v>5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11">
        <v>1</v>
      </c>
      <c r="M45" s="23">
        <v>0</v>
      </c>
      <c r="N45" s="11">
        <v>4</v>
      </c>
      <c r="O45" s="11">
        <v>5</v>
      </c>
      <c r="P45" s="23">
        <v>0</v>
      </c>
      <c r="Q45" s="11">
        <v>980</v>
      </c>
      <c r="R45" s="11">
        <v>38256</v>
      </c>
      <c r="S45" s="11">
        <v>1864279</v>
      </c>
      <c r="T45" s="11">
        <v>0</v>
      </c>
      <c r="U45" s="35">
        <v>144104</v>
      </c>
    </row>
    <row r="46" spans="1:21" ht="12">
      <c r="A46" s="51"/>
      <c r="B46" s="3"/>
      <c r="C46" s="3"/>
      <c r="D46" s="20" t="s">
        <v>9</v>
      </c>
      <c r="E46" s="11">
        <v>89</v>
      </c>
      <c r="F46" s="11">
        <v>1</v>
      </c>
      <c r="G46" s="11">
        <v>14</v>
      </c>
      <c r="H46" s="11">
        <v>43</v>
      </c>
      <c r="I46" s="11">
        <v>24</v>
      </c>
      <c r="J46" s="11">
        <v>5</v>
      </c>
      <c r="K46" s="11">
        <v>1</v>
      </c>
      <c r="L46" s="11">
        <v>1</v>
      </c>
      <c r="M46" s="23">
        <v>0</v>
      </c>
      <c r="N46" s="23">
        <v>0</v>
      </c>
      <c r="O46" s="11">
        <v>79</v>
      </c>
      <c r="P46" s="11">
        <v>10</v>
      </c>
      <c r="Q46" s="11">
        <v>436</v>
      </c>
      <c r="R46" s="11">
        <v>9548</v>
      </c>
      <c r="S46" s="11">
        <v>453314</v>
      </c>
      <c r="T46" s="11">
        <v>5278</v>
      </c>
      <c r="U46" s="35">
        <v>109589</v>
      </c>
    </row>
    <row r="47" spans="1:21" ht="12">
      <c r="A47" s="51"/>
      <c r="B47" s="3"/>
      <c r="C47" s="3"/>
      <c r="D47" s="20" t="s">
        <v>10</v>
      </c>
      <c r="E47" s="11">
        <v>177</v>
      </c>
      <c r="F47" s="23">
        <v>0</v>
      </c>
      <c r="G47" s="11">
        <v>50</v>
      </c>
      <c r="H47" s="11">
        <v>38</v>
      </c>
      <c r="I47" s="11">
        <v>32</v>
      </c>
      <c r="J47" s="11">
        <v>40</v>
      </c>
      <c r="K47" s="11">
        <v>11</v>
      </c>
      <c r="L47" s="11">
        <v>2</v>
      </c>
      <c r="M47" s="11">
        <v>3</v>
      </c>
      <c r="N47" s="11">
        <v>1</v>
      </c>
      <c r="O47" s="11">
        <v>102</v>
      </c>
      <c r="P47" s="11">
        <v>75</v>
      </c>
      <c r="Q47" s="11">
        <v>1657</v>
      </c>
      <c r="R47" s="11">
        <v>14907</v>
      </c>
      <c r="S47" s="11">
        <v>1518657</v>
      </c>
      <c r="T47" s="11">
        <v>9219</v>
      </c>
      <c r="U47" s="35">
        <v>45565</v>
      </c>
    </row>
    <row r="48" spans="1:21" ht="12">
      <c r="A48" s="51"/>
      <c r="B48" s="3"/>
      <c r="C48" s="3"/>
      <c r="D48" s="20" t="s">
        <v>11</v>
      </c>
      <c r="E48" s="11">
        <v>34</v>
      </c>
      <c r="F48" s="23">
        <v>0</v>
      </c>
      <c r="G48" s="11">
        <v>11</v>
      </c>
      <c r="H48" s="11">
        <v>8</v>
      </c>
      <c r="I48" s="11">
        <v>8</v>
      </c>
      <c r="J48" s="11">
        <v>5</v>
      </c>
      <c r="K48" s="11">
        <v>1</v>
      </c>
      <c r="L48" s="11">
        <v>1</v>
      </c>
      <c r="M48" s="23">
        <v>0</v>
      </c>
      <c r="N48" s="23">
        <v>0</v>
      </c>
      <c r="O48" s="11">
        <v>22</v>
      </c>
      <c r="P48" s="11">
        <v>12</v>
      </c>
      <c r="Q48" s="11">
        <v>238</v>
      </c>
      <c r="R48" s="11">
        <v>1099</v>
      </c>
      <c r="S48" s="11">
        <v>869036</v>
      </c>
      <c r="T48" s="11">
        <v>195519</v>
      </c>
      <c r="U48" s="35">
        <v>45914</v>
      </c>
    </row>
    <row r="49" spans="1:21" ht="12">
      <c r="A49" s="51"/>
      <c r="B49" s="3"/>
      <c r="C49" s="3"/>
      <c r="D49" s="20" t="s">
        <v>12</v>
      </c>
      <c r="E49" s="11">
        <v>41</v>
      </c>
      <c r="F49" s="23">
        <v>0</v>
      </c>
      <c r="G49" s="11">
        <v>16</v>
      </c>
      <c r="H49" s="11">
        <v>13</v>
      </c>
      <c r="I49" s="11">
        <v>8</v>
      </c>
      <c r="J49" s="11">
        <v>1</v>
      </c>
      <c r="K49" s="11">
        <v>1</v>
      </c>
      <c r="L49" s="11">
        <v>1</v>
      </c>
      <c r="M49" s="23">
        <v>0</v>
      </c>
      <c r="N49" s="11">
        <v>1</v>
      </c>
      <c r="O49" s="11">
        <v>25</v>
      </c>
      <c r="P49" s="11">
        <v>16</v>
      </c>
      <c r="Q49" s="11">
        <v>371</v>
      </c>
      <c r="R49" s="11">
        <v>4863</v>
      </c>
      <c r="S49" s="11">
        <v>871071</v>
      </c>
      <c r="T49" s="11">
        <v>2028</v>
      </c>
      <c r="U49" s="35">
        <v>82792</v>
      </c>
    </row>
    <row r="50" spans="1:21" ht="12">
      <c r="A50" s="52"/>
      <c r="B50" s="6"/>
      <c r="C50" s="6"/>
      <c r="D50" s="21" t="s">
        <v>13</v>
      </c>
      <c r="E50" s="12">
        <v>176</v>
      </c>
      <c r="F50" s="23">
        <v>0</v>
      </c>
      <c r="G50" s="12">
        <v>48</v>
      </c>
      <c r="H50" s="12">
        <v>49</v>
      </c>
      <c r="I50" s="12">
        <v>41</v>
      </c>
      <c r="J50" s="12">
        <v>25</v>
      </c>
      <c r="K50" s="12">
        <v>7</v>
      </c>
      <c r="L50" s="12">
        <v>5</v>
      </c>
      <c r="M50" s="12">
        <v>1</v>
      </c>
      <c r="N50" s="23">
        <v>0</v>
      </c>
      <c r="O50" s="12">
        <v>122</v>
      </c>
      <c r="P50" s="12">
        <v>54</v>
      </c>
      <c r="Q50" s="12">
        <v>1253</v>
      </c>
      <c r="R50" s="12">
        <v>18225</v>
      </c>
      <c r="S50" s="12">
        <v>1679036</v>
      </c>
      <c r="T50" s="12">
        <v>89206</v>
      </c>
      <c r="U50" s="36">
        <v>266007</v>
      </c>
    </row>
    <row r="51" spans="1:21" ht="12" customHeight="1">
      <c r="A51" s="50" t="s">
        <v>40</v>
      </c>
      <c r="B51" s="53" t="s">
        <v>5</v>
      </c>
      <c r="C51" s="53"/>
      <c r="D51" s="54"/>
      <c r="E51" s="10">
        <f>E52+E59</f>
        <v>508</v>
      </c>
      <c r="F51" s="10">
        <f aca="true" t="shared" si="6" ref="F51:N51">F52+F59</f>
        <v>2</v>
      </c>
      <c r="G51" s="10">
        <f t="shared" si="6"/>
        <v>172</v>
      </c>
      <c r="H51" s="10">
        <f t="shared" si="6"/>
        <v>111</v>
      </c>
      <c r="I51" s="10">
        <f t="shared" si="6"/>
        <v>101</v>
      </c>
      <c r="J51" s="10">
        <f t="shared" si="6"/>
        <v>69</v>
      </c>
      <c r="K51" s="10">
        <f t="shared" si="6"/>
        <v>36</v>
      </c>
      <c r="L51" s="10">
        <f t="shared" si="6"/>
        <v>12</v>
      </c>
      <c r="M51" s="10">
        <f t="shared" si="6"/>
        <v>4</v>
      </c>
      <c r="N51" s="10">
        <f t="shared" si="6"/>
        <v>1</v>
      </c>
      <c r="O51" s="10">
        <f>O52+O59</f>
        <v>362</v>
      </c>
      <c r="P51" s="10">
        <f>P52+P59</f>
        <v>146</v>
      </c>
      <c r="Q51" s="10">
        <f>Q52+Q59</f>
        <v>3962</v>
      </c>
      <c r="R51" s="10">
        <f>R59</f>
        <v>27274</v>
      </c>
      <c r="S51" s="10">
        <f>S52+S59</f>
        <v>13173097</v>
      </c>
      <c r="T51" s="10">
        <f>T52+T59</f>
        <v>396211</v>
      </c>
      <c r="U51" s="34">
        <f>U52+U59</f>
        <v>615075</v>
      </c>
    </row>
    <row r="52" spans="1:21" ht="12" customHeight="1">
      <c r="A52" s="51"/>
      <c r="B52" s="3"/>
      <c r="C52" s="55" t="s">
        <v>6</v>
      </c>
      <c r="D52" s="56"/>
      <c r="E52" s="11">
        <f>SUM(E53:E58)</f>
        <v>185</v>
      </c>
      <c r="F52" s="11">
        <f aca="true" t="shared" si="7" ref="F52:N52">SUM(F53:F58)</f>
        <v>1</v>
      </c>
      <c r="G52" s="11">
        <f t="shared" si="7"/>
        <v>45</v>
      </c>
      <c r="H52" s="11">
        <f t="shared" si="7"/>
        <v>47</v>
      </c>
      <c r="I52" s="11">
        <f t="shared" si="7"/>
        <v>47</v>
      </c>
      <c r="J52" s="11">
        <f t="shared" si="7"/>
        <v>27</v>
      </c>
      <c r="K52" s="11">
        <f t="shared" si="7"/>
        <v>12</v>
      </c>
      <c r="L52" s="11">
        <f t="shared" si="7"/>
        <v>5</v>
      </c>
      <c r="M52" s="11">
        <f t="shared" si="7"/>
        <v>1</v>
      </c>
      <c r="N52" s="23">
        <f t="shared" si="7"/>
        <v>0</v>
      </c>
      <c r="O52" s="11">
        <f>SUM(O53:O58)</f>
        <v>170</v>
      </c>
      <c r="P52" s="11">
        <f>SUM(P53:P58)</f>
        <v>15</v>
      </c>
      <c r="Q52" s="11">
        <f>SUM(Q53:Q58)</f>
        <v>1461</v>
      </c>
      <c r="R52" s="23">
        <v>0</v>
      </c>
      <c r="S52" s="11">
        <f>SUM(S53:S58)</f>
        <v>8980773</v>
      </c>
      <c r="T52" s="11">
        <f>SUM(T54:T58)</f>
        <v>149329</v>
      </c>
      <c r="U52" s="35">
        <f>SUM(U54:U58)</f>
        <v>317764</v>
      </c>
    </row>
    <row r="53" spans="1:21" ht="12">
      <c r="A53" s="51"/>
      <c r="B53" s="3"/>
      <c r="C53" s="4"/>
      <c r="D53" s="20" t="s">
        <v>8</v>
      </c>
      <c r="E53" s="11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8">
        <v>0</v>
      </c>
    </row>
    <row r="54" spans="1:21" ht="12">
      <c r="A54" s="51"/>
      <c r="B54" s="3"/>
      <c r="C54" s="4"/>
      <c r="D54" s="20" t="s">
        <v>18</v>
      </c>
      <c r="E54" s="11">
        <v>4</v>
      </c>
      <c r="F54" s="23">
        <v>0</v>
      </c>
      <c r="G54" s="11">
        <v>1</v>
      </c>
      <c r="H54" s="11">
        <v>1</v>
      </c>
      <c r="I54" s="23">
        <v>0</v>
      </c>
      <c r="J54" s="11">
        <v>1</v>
      </c>
      <c r="K54" s="11">
        <v>1</v>
      </c>
      <c r="L54" s="23">
        <v>0</v>
      </c>
      <c r="M54" s="23">
        <v>0</v>
      </c>
      <c r="N54" s="23">
        <v>0</v>
      </c>
      <c r="O54" s="11">
        <v>4</v>
      </c>
      <c r="P54" s="23">
        <v>0</v>
      </c>
      <c r="Q54" s="11">
        <v>35</v>
      </c>
      <c r="R54" s="23">
        <v>0</v>
      </c>
      <c r="S54" s="11">
        <v>148340</v>
      </c>
      <c r="T54" s="23">
        <v>0</v>
      </c>
      <c r="U54" s="35">
        <v>5680</v>
      </c>
    </row>
    <row r="55" spans="1:21" ht="12">
      <c r="A55" s="51"/>
      <c r="B55" s="3"/>
      <c r="C55" s="4"/>
      <c r="D55" s="20" t="s">
        <v>10</v>
      </c>
      <c r="E55" s="11">
        <v>81</v>
      </c>
      <c r="F55" s="11">
        <v>1</v>
      </c>
      <c r="G55" s="11">
        <v>23</v>
      </c>
      <c r="H55" s="11">
        <v>22</v>
      </c>
      <c r="I55" s="11">
        <v>19</v>
      </c>
      <c r="J55" s="11">
        <v>10</v>
      </c>
      <c r="K55" s="11">
        <v>4</v>
      </c>
      <c r="L55" s="11">
        <v>2</v>
      </c>
      <c r="M55" s="23">
        <v>0</v>
      </c>
      <c r="N55" s="23">
        <v>0</v>
      </c>
      <c r="O55" s="11">
        <v>74</v>
      </c>
      <c r="P55" s="11">
        <v>7</v>
      </c>
      <c r="Q55" s="11">
        <v>559</v>
      </c>
      <c r="R55" s="23">
        <v>0</v>
      </c>
      <c r="S55" s="11">
        <v>3155573</v>
      </c>
      <c r="T55" s="11">
        <v>10323</v>
      </c>
      <c r="U55" s="35">
        <v>60642</v>
      </c>
    </row>
    <row r="56" spans="1:21" ht="12">
      <c r="A56" s="51"/>
      <c r="B56" s="3"/>
      <c r="C56" s="4"/>
      <c r="D56" s="20" t="s">
        <v>19</v>
      </c>
      <c r="E56" s="11">
        <v>35</v>
      </c>
      <c r="F56" s="23">
        <v>0</v>
      </c>
      <c r="G56" s="11">
        <v>9</v>
      </c>
      <c r="H56" s="11">
        <v>6</v>
      </c>
      <c r="I56" s="11">
        <v>10</v>
      </c>
      <c r="J56" s="11">
        <v>5</v>
      </c>
      <c r="K56" s="11">
        <v>4</v>
      </c>
      <c r="L56" s="11">
        <v>1</v>
      </c>
      <c r="M56" s="23">
        <v>0</v>
      </c>
      <c r="N56" s="23">
        <v>0</v>
      </c>
      <c r="O56" s="11">
        <v>32</v>
      </c>
      <c r="P56" s="11">
        <v>3</v>
      </c>
      <c r="Q56" s="11">
        <v>288</v>
      </c>
      <c r="R56" s="23">
        <v>0</v>
      </c>
      <c r="S56" s="11">
        <v>1575449</v>
      </c>
      <c r="T56" s="11">
        <v>18335</v>
      </c>
      <c r="U56" s="35">
        <v>78514</v>
      </c>
    </row>
    <row r="57" spans="1:21" ht="12">
      <c r="A57" s="51"/>
      <c r="B57" s="3"/>
      <c r="C57" s="4"/>
      <c r="D57" s="20" t="s">
        <v>20</v>
      </c>
      <c r="E57" s="11">
        <v>31</v>
      </c>
      <c r="F57" s="23">
        <v>0</v>
      </c>
      <c r="G57" s="11">
        <v>2</v>
      </c>
      <c r="H57" s="11">
        <v>6</v>
      </c>
      <c r="I57" s="11">
        <v>12</v>
      </c>
      <c r="J57" s="11">
        <v>6</v>
      </c>
      <c r="K57" s="11">
        <v>3</v>
      </c>
      <c r="L57" s="11">
        <v>1</v>
      </c>
      <c r="M57" s="11">
        <v>1</v>
      </c>
      <c r="N57" s="23">
        <v>0</v>
      </c>
      <c r="O57" s="11">
        <v>30</v>
      </c>
      <c r="P57" s="11">
        <v>1</v>
      </c>
      <c r="Q57" s="11">
        <v>360</v>
      </c>
      <c r="R57" s="23">
        <v>0</v>
      </c>
      <c r="S57" s="11">
        <v>2936654</v>
      </c>
      <c r="T57" s="11">
        <v>111171</v>
      </c>
      <c r="U57" s="35">
        <v>134054</v>
      </c>
    </row>
    <row r="58" spans="1:21" ht="12">
      <c r="A58" s="51"/>
      <c r="B58" s="3"/>
      <c r="C58" s="4"/>
      <c r="D58" s="20" t="s">
        <v>21</v>
      </c>
      <c r="E58" s="11">
        <v>34</v>
      </c>
      <c r="F58" s="23">
        <v>0</v>
      </c>
      <c r="G58" s="11">
        <v>10</v>
      </c>
      <c r="H58" s="11">
        <v>12</v>
      </c>
      <c r="I58" s="11">
        <v>6</v>
      </c>
      <c r="J58" s="11">
        <v>5</v>
      </c>
      <c r="K58" s="11">
        <v>0</v>
      </c>
      <c r="L58" s="11">
        <v>1</v>
      </c>
      <c r="M58" s="23">
        <v>0</v>
      </c>
      <c r="N58" s="23">
        <v>0</v>
      </c>
      <c r="O58" s="11">
        <v>30</v>
      </c>
      <c r="P58" s="11">
        <v>4</v>
      </c>
      <c r="Q58" s="11">
        <v>219</v>
      </c>
      <c r="R58" s="23">
        <v>0</v>
      </c>
      <c r="S58" s="11">
        <v>1164757</v>
      </c>
      <c r="T58" s="11">
        <v>9500</v>
      </c>
      <c r="U58" s="35">
        <v>38874</v>
      </c>
    </row>
    <row r="59" spans="1:21" ht="12" customHeight="1">
      <c r="A59" s="51"/>
      <c r="B59" s="3"/>
      <c r="C59" s="55" t="s">
        <v>7</v>
      </c>
      <c r="D59" s="56"/>
      <c r="E59" s="11">
        <f>SUM(E60:E65)</f>
        <v>323</v>
      </c>
      <c r="F59" s="11">
        <f aca="true" t="shared" si="8" ref="F59:U59">SUM(F60:F65)</f>
        <v>1</v>
      </c>
      <c r="G59" s="11">
        <f t="shared" si="8"/>
        <v>127</v>
      </c>
      <c r="H59" s="11">
        <f t="shared" si="8"/>
        <v>64</v>
      </c>
      <c r="I59" s="11">
        <f t="shared" si="8"/>
        <v>54</v>
      </c>
      <c r="J59" s="11">
        <f t="shared" si="8"/>
        <v>42</v>
      </c>
      <c r="K59" s="11">
        <f t="shared" si="8"/>
        <v>24</v>
      </c>
      <c r="L59" s="11">
        <f t="shared" si="8"/>
        <v>7</v>
      </c>
      <c r="M59" s="11">
        <f t="shared" si="8"/>
        <v>3</v>
      </c>
      <c r="N59" s="11">
        <f t="shared" si="8"/>
        <v>1</v>
      </c>
      <c r="O59" s="11">
        <f t="shared" si="8"/>
        <v>192</v>
      </c>
      <c r="P59" s="11">
        <f t="shared" si="8"/>
        <v>131</v>
      </c>
      <c r="Q59" s="11">
        <f t="shared" si="8"/>
        <v>2501</v>
      </c>
      <c r="R59" s="11">
        <f t="shared" si="8"/>
        <v>27274</v>
      </c>
      <c r="S59" s="11">
        <f t="shared" si="8"/>
        <v>4192324</v>
      </c>
      <c r="T59" s="11">
        <f t="shared" si="8"/>
        <v>246882</v>
      </c>
      <c r="U59" s="35">
        <f t="shared" si="8"/>
        <v>297311</v>
      </c>
    </row>
    <row r="60" spans="1:21" ht="12">
      <c r="A60" s="51"/>
      <c r="B60" s="3"/>
      <c r="C60" s="3"/>
      <c r="D60" s="20" t="s">
        <v>8</v>
      </c>
      <c r="E60" s="11">
        <v>1</v>
      </c>
      <c r="F60" s="23">
        <v>0</v>
      </c>
      <c r="G60" s="23">
        <v>0</v>
      </c>
      <c r="H60" s="23">
        <v>0</v>
      </c>
      <c r="I60" s="23">
        <v>0</v>
      </c>
      <c r="J60" s="11">
        <v>1</v>
      </c>
      <c r="K60" s="23">
        <v>0</v>
      </c>
      <c r="L60" s="23">
        <v>0</v>
      </c>
      <c r="M60" s="23">
        <v>0</v>
      </c>
      <c r="N60" s="23">
        <v>0</v>
      </c>
      <c r="O60" s="11">
        <v>1</v>
      </c>
      <c r="P60" s="23">
        <v>0</v>
      </c>
      <c r="Q60" s="11">
        <v>13</v>
      </c>
      <c r="R60" s="11">
        <v>150</v>
      </c>
      <c r="S60" s="22">
        <v>26608</v>
      </c>
      <c r="T60" s="22">
        <v>0</v>
      </c>
      <c r="U60" s="29">
        <v>3797</v>
      </c>
    </row>
    <row r="61" spans="1:21" ht="12">
      <c r="A61" s="51"/>
      <c r="B61" s="3"/>
      <c r="C61" s="3"/>
      <c r="D61" s="20" t="s">
        <v>9</v>
      </c>
      <c r="E61" s="11">
        <v>36</v>
      </c>
      <c r="F61" s="23">
        <v>0</v>
      </c>
      <c r="G61" s="11">
        <v>19</v>
      </c>
      <c r="H61" s="11">
        <v>11</v>
      </c>
      <c r="I61" s="11">
        <v>4</v>
      </c>
      <c r="J61" s="11">
        <v>2</v>
      </c>
      <c r="K61" s="23">
        <v>0</v>
      </c>
      <c r="L61" s="23">
        <v>0</v>
      </c>
      <c r="M61" s="23">
        <v>0</v>
      </c>
      <c r="N61" s="23">
        <v>0</v>
      </c>
      <c r="O61" s="11">
        <v>18</v>
      </c>
      <c r="P61" s="11">
        <v>18</v>
      </c>
      <c r="Q61" s="11">
        <v>130</v>
      </c>
      <c r="R61" s="11">
        <v>3846</v>
      </c>
      <c r="S61" s="11">
        <v>150406</v>
      </c>
      <c r="T61" s="11">
        <v>1275</v>
      </c>
      <c r="U61" s="35">
        <v>37469</v>
      </c>
    </row>
    <row r="62" spans="1:21" ht="12">
      <c r="A62" s="51"/>
      <c r="B62" s="3"/>
      <c r="C62" s="3"/>
      <c r="D62" s="20" t="s">
        <v>10</v>
      </c>
      <c r="E62" s="11">
        <v>107</v>
      </c>
      <c r="F62" s="11">
        <v>1</v>
      </c>
      <c r="G62" s="11">
        <v>41</v>
      </c>
      <c r="H62" s="11">
        <v>14</v>
      </c>
      <c r="I62" s="11">
        <v>14</v>
      </c>
      <c r="J62" s="11">
        <v>19</v>
      </c>
      <c r="K62" s="11">
        <v>11</v>
      </c>
      <c r="L62" s="11">
        <v>4</v>
      </c>
      <c r="M62" s="11">
        <v>3</v>
      </c>
      <c r="N62" s="11">
        <v>0</v>
      </c>
      <c r="O62" s="11">
        <v>61</v>
      </c>
      <c r="P62" s="11">
        <v>46</v>
      </c>
      <c r="Q62" s="11">
        <v>1078</v>
      </c>
      <c r="R62" s="11">
        <v>10145</v>
      </c>
      <c r="S62" s="11">
        <v>1255995</v>
      </c>
      <c r="T62" s="11">
        <v>8203</v>
      </c>
      <c r="U62" s="35">
        <v>34353</v>
      </c>
    </row>
    <row r="63" spans="1:21" ht="12">
      <c r="A63" s="51"/>
      <c r="B63" s="3"/>
      <c r="C63" s="3"/>
      <c r="D63" s="20" t="s">
        <v>11</v>
      </c>
      <c r="E63" s="11">
        <v>30</v>
      </c>
      <c r="F63" s="23">
        <v>0</v>
      </c>
      <c r="G63" s="11">
        <v>8</v>
      </c>
      <c r="H63" s="11">
        <v>7</v>
      </c>
      <c r="I63" s="11">
        <v>5</v>
      </c>
      <c r="J63" s="11">
        <v>4</v>
      </c>
      <c r="K63" s="11">
        <v>6</v>
      </c>
      <c r="L63" s="23">
        <v>0</v>
      </c>
      <c r="M63" s="23">
        <v>0</v>
      </c>
      <c r="N63" s="23">
        <v>0</v>
      </c>
      <c r="O63" s="11">
        <v>22</v>
      </c>
      <c r="P63" s="11">
        <v>8</v>
      </c>
      <c r="Q63" s="11">
        <v>276</v>
      </c>
      <c r="R63" s="11">
        <v>2094</v>
      </c>
      <c r="S63" s="11">
        <v>1092335</v>
      </c>
      <c r="T63" s="11">
        <v>172734</v>
      </c>
      <c r="U63" s="35">
        <v>66512</v>
      </c>
    </row>
    <row r="64" spans="1:52" ht="12">
      <c r="A64" s="51"/>
      <c r="B64" s="3"/>
      <c r="C64" s="3"/>
      <c r="D64" s="20" t="s">
        <v>12</v>
      </c>
      <c r="E64" s="11">
        <v>27</v>
      </c>
      <c r="F64" s="23">
        <v>0</v>
      </c>
      <c r="G64" s="11">
        <v>13</v>
      </c>
      <c r="H64" s="11">
        <v>10</v>
      </c>
      <c r="I64" s="11">
        <v>1</v>
      </c>
      <c r="J64" s="11">
        <v>3</v>
      </c>
      <c r="K64" s="23">
        <v>0</v>
      </c>
      <c r="L64" s="23">
        <v>0</v>
      </c>
      <c r="M64" s="23">
        <v>0</v>
      </c>
      <c r="N64" s="23">
        <v>0</v>
      </c>
      <c r="O64" s="11">
        <v>14</v>
      </c>
      <c r="P64" s="11">
        <v>13</v>
      </c>
      <c r="Q64" s="11">
        <v>107</v>
      </c>
      <c r="R64" s="11">
        <v>2630</v>
      </c>
      <c r="S64" s="22">
        <v>276751</v>
      </c>
      <c r="T64" s="22">
        <v>4683</v>
      </c>
      <c r="U64" s="29">
        <v>44648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2">
      <c r="A65" s="52"/>
      <c r="B65" s="6"/>
      <c r="C65" s="6"/>
      <c r="D65" s="21" t="s">
        <v>13</v>
      </c>
      <c r="E65" s="12">
        <v>122</v>
      </c>
      <c r="F65" s="30">
        <v>0</v>
      </c>
      <c r="G65" s="12">
        <v>46</v>
      </c>
      <c r="H65" s="12">
        <v>22</v>
      </c>
      <c r="I65" s="12">
        <v>30</v>
      </c>
      <c r="J65" s="12">
        <v>13</v>
      </c>
      <c r="K65" s="12">
        <v>7</v>
      </c>
      <c r="L65" s="12">
        <v>3</v>
      </c>
      <c r="M65" s="12">
        <v>0</v>
      </c>
      <c r="N65" s="12">
        <v>1</v>
      </c>
      <c r="O65" s="12">
        <v>76</v>
      </c>
      <c r="P65" s="12">
        <v>46</v>
      </c>
      <c r="Q65" s="12">
        <v>897</v>
      </c>
      <c r="R65" s="12">
        <v>8409</v>
      </c>
      <c r="S65" s="12">
        <v>1390229</v>
      </c>
      <c r="T65" s="12">
        <v>59987</v>
      </c>
      <c r="U65" s="36">
        <v>110532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</sheetData>
  <mergeCells count="29">
    <mergeCell ref="A51:A65"/>
    <mergeCell ref="B51:D51"/>
    <mergeCell ref="C52:D52"/>
    <mergeCell ref="C59:D59"/>
    <mergeCell ref="A36:A50"/>
    <mergeCell ref="B36:D36"/>
    <mergeCell ref="C37:D37"/>
    <mergeCell ref="C44:D44"/>
    <mergeCell ref="A21:A35"/>
    <mergeCell ref="B21:D21"/>
    <mergeCell ref="C22:D22"/>
    <mergeCell ref="C29:D29"/>
    <mergeCell ref="U4:U5"/>
    <mergeCell ref="A6:A20"/>
    <mergeCell ref="B6:D6"/>
    <mergeCell ref="C7:D7"/>
    <mergeCell ref="C14:D14"/>
    <mergeCell ref="Q4:Q5"/>
    <mergeCell ref="R4:R5"/>
    <mergeCell ref="S4:S5"/>
    <mergeCell ref="T4:T5"/>
    <mergeCell ref="A3:A5"/>
    <mergeCell ref="B3:D5"/>
    <mergeCell ref="E3:N3"/>
    <mergeCell ref="O3:P3"/>
    <mergeCell ref="E4:E5"/>
    <mergeCell ref="F4:F5"/>
    <mergeCell ref="O4:O5"/>
    <mergeCell ref="P4:P5"/>
  </mergeCells>
  <printOptions/>
  <pageMargins left="0.75" right="0.75" top="1" bottom="1" header="0.512" footer="0.512"/>
  <pageSetup firstPageNumber="97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2.25390625" style="1" customWidth="1"/>
    <col min="4" max="4" width="22.125" style="1" customWidth="1"/>
    <col min="5" max="16" width="7.625" style="1" customWidth="1"/>
    <col min="17" max="17" width="9.125" style="1" bestFit="1" customWidth="1"/>
    <col min="18" max="18" width="10.375" style="1" customWidth="1"/>
    <col min="19" max="19" width="13.75390625" style="1" customWidth="1"/>
    <col min="20" max="20" width="12.375" style="1" customWidth="1"/>
    <col min="21" max="21" width="10.75390625" style="1" customWidth="1"/>
    <col min="22" max="16384" width="9.00390625" style="1" customWidth="1"/>
  </cols>
  <sheetData>
    <row r="1" spans="1:13" ht="12">
      <c r="A1" s="38" t="s">
        <v>60</v>
      </c>
      <c r="M1" s="38" t="s">
        <v>62</v>
      </c>
    </row>
    <row r="2" spans="1:13" ht="6.75" customHeight="1">
      <c r="A2" s="38"/>
      <c r="M2" s="38"/>
    </row>
    <row r="3" spans="1:21" ht="23.25" customHeight="1">
      <c r="A3" s="59" t="s">
        <v>0</v>
      </c>
      <c r="B3" s="39" t="s">
        <v>57</v>
      </c>
      <c r="C3" s="39"/>
      <c r="D3" s="40"/>
      <c r="E3" s="39" t="s">
        <v>58</v>
      </c>
      <c r="F3" s="39"/>
      <c r="G3" s="39"/>
      <c r="H3" s="39"/>
      <c r="I3" s="39"/>
      <c r="J3" s="39"/>
      <c r="K3" s="39"/>
      <c r="L3" s="39"/>
      <c r="M3" s="39"/>
      <c r="N3" s="39"/>
      <c r="O3" s="45" t="s">
        <v>59</v>
      </c>
      <c r="P3" s="40"/>
      <c r="Q3" s="14" t="s">
        <v>2</v>
      </c>
      <c r="R3" s="13" t="s">
        <v>3</v>
      </c>
      <c r="S3" s="14" t="s">
        <v>56</v>
      </c>
      <c r="T3" s="37" t="s">
        <v>55</v>
      </c>
      <c r="U3" s="14" t="s">
        <v>4</v>
      </c>
    </row>
    <row r="4" spans="1:21" ht="12">
      <c r="A4" s="60"/>
      <c r="B4" s="41"/>
      <c r="C4" s="41"/>
      <c r="D4" s="42"/>
      <c r="E4" s="40" t="s">
        <v>1</v>
      </c>
      <c r="F4" s="46" t="s">
        <v>26</v>
      </c>
      <c r="G4" s="15" t="s">
        <v>22</v>
      </c>
      <c r="H4" s="15" t="s">
        <v>25</v>
      </c>
      <c r="I4" s="15" t="s">
        <v>28</v>
      </c>
      <c r="J4" s="15" t="s">
        <v>30</v>
      </c>
      <c r="K4" s="15" t="s">
        <v>32</v>
      </c>
      <c r="L4" s="15" t="s">
        <v>34</v>
      </c>
      <c r="M4" s="15" t="s">
        <v>36</v>
      </c>
      <c r="N4" s="15" t="s">
        <v>37</v>
      </c>
      <c r="O4" s="46" t="s">
        <v>38</v>
      </c>
      <c r="P4" s="46" t="s">
        <v>39</v>
      </c>
      <c r="Q4" s="49" t="s">
        <v>42</v>
      </c>
      <c r="R4" s="57" t="s">
        <v>44</v>
      </c>
      <c r="S4" s="49" t="s">
        <v>45</v>
      </c>
      <c r="T4" s="49" t="s">
        <v>45</v>
      </c>
      <c r="U4" s="49" t="s">
        <v>45</v>
      </c>
    </row>
    <row r="5" spans="1:21" ht="12">
      <c r="A5" s="61"/>
      <c r="B5" s="43"/>
      <c r="C5" s="43"/>
      <c r="D5" s="44"/>
      <c r="E5" s="44"/>
      <c r="F5" s="47"/>
      <c r="G5" s="16" t="s">
        <v>23</v>
      </c>
      <c r="H5" s="16" t="s">
        <v>24</v>
      </c>
      <c r="I5" s="16" t="s">
        <v>27</v>
      </c>
      <c r="J5" s="16" t="s">
        <v>29</v>
      </c>
      <c r="K5" s="16" t="s">
        <v>31</v>
      </c>
      <c r="L5" s="16" t="s">
        <v>33</v>
      </c>
      <c r="M5" s="16" t="s">
        <v>35</v>
      </c>
      <c r="N5" s="16" t="s">
        <v>41</v>
      </c>
      <c r="O5" s="48"/>
      <c r="P5" s="48"/>
      <c r="Q5" s="47"/>
      <c r="R5" s="58"/>
      <c r="S5" s="47"/>
      <c r="T5" s="47"/>
      <c r="U5" s="47"/>
    </row>
    <row r="6" spans="1:21" ht="12" customHeight="1">
      <c r="A6" s="50" t="s">
        <v>43</v>
      </c>
      <c r="B6" s="53" t="s">
        <v>5</v>
      </c>
      <c r="C6" s="53"/>
      <c r="D6" s="54"/>
      <c r="E6" s="10">
        <f>E7+E14</f>
        <v>402</v>
      </c>
      <c r="F6" s="10">
        <f aca="true" t="shared" si="0" ref="F6:N6">F7+F14</f>
        <v>2</v>
      </c>
      <c r="G6" s="10">
        <f t="shared" si="0"/>
        <v>118</v>
      </c>
      <c r="H6" s="10">
        <f t="shared" si="0"/>
        <v>80</v>
      </c>
      <c r="I6" s="10">
        <f t="shared" si="0"/>
        <v>115</v>
      </c>
      <c r="J6" s="10">
        <f t="shared" si="0"/>
        <v>48</v>
      </c>
      <c r="K6" s="10">
        <f t="shared" si="0"/>
        <v>21</v>
      </c>
      <c r="L6" s="10">
        <f t="shared" si="0"/>
        <v>11</v>
      </c>
      <c r="M6" s="10">
        <f t="shared" si="0"/>
        <v>5</v>
      </c>
      <c r="N6" s="10">
        <f t="shared" si="0"/>
        <v>2</v>
      </c>
      <c r="O6" s="10">
        <f>O7+O14</f>
        <v>276</v>
      </c>
      <c r="P6" s="10">
        <f>P7+P14</f>
        <v>126</v>
      </c>
      <c r="Q6" s="10">
        <f>Q7+Q14</f>
        <v>4487</v>
      </c>
      <c r="R6" s="10">
        <f>R14</f>
        <v>70532</v>
      </c>
      <c r="S6" s="10">
        <f>S7+S14</f>
        <v>10130481</v>
      </c>
      <c r="T6" s="10">
        <f>T7+T14</f>
        <v>313595</v>
      </c>
      <c r="U6" s="34">
        <f>U7+U14</f>
        <v>777571</v>
      </c>
    </row>
    <row r="7" spans="1:21" ht="12" customHeight="1">
      <c r="A7" s="51"/>
      <c r="B7" s="3"/>
      <c r="C7" s="55" t="s">
        <v>6</v>
      </c>
      <c r="D7" s="56"/>
      <c r="E7" s="11">
        <f>SUM(E8:E13)</f>
        <v>70</v>
      </c>
      <c r="F7" s="23">
        <f aca="true" t="shared" si="1" ref="F7:N7">SUM(F8:F13)</f>
        <v>0</v>
      </c>
      <c r="G7" s="11">
        <f t="shared" si="1"/>
        <v>15</v>
      </c>
      <c r="H7" s="11">
        <f t="shared" si="1"/>
        <v>14</v>
      </c>
      <c r="I7" s="11">
        <f t="shared" si="1"/>
        <v>27</v>
      </c>
      <c r="J7" s="11">
        <f t="shared" si="1"/>
        <v>11</v>
      </c>
      <c r="K7" s="23">
        <f t="shared" si="1"/>
        <v>0</v>
      </c>
      <c r="L7" s="11">
        <f t="shared" si="1"/>
        <v>2</v>
      </c>
      <c r="M7" s="11">
        <f t="shared" si="1"/>
        <v>1</v>
      </c>
      <c r="N7" s="23">
        <f t="shared" si="1"/>
        <v>0</v>
      </c>
      <c r="O7" s="11">
        <f>SUM(O8:O13)</f>
        <v>62</v>
      </c>
      <c r="P7" s="11">
        <f>SUM(P8:P13)</f>
        <v>8</v>
      </c>
      <c r="Q7" s="11">
        <f>SUM(Q8:Q13)</f>
        <v>549</v>
      </c>
      <c r="R7" s="23">
        <v>0</v>
      </c>
      <c r="S7" s="11">
        <f>SUM(S8:S13)</f>
        <v>3275713</v>
      </c>
      <c r="T7" s="11">
        <f>SUM(T8:T13)</f>
        <v>139696</v>
      </c>
      <c r="U7" s="35">
        <f>SUM(U8:U13)</f>
        <v>130221</v>
      </c>
    </row>
    <row r="8" spans="1:21" ht="12">
      <c r="A8" s="51"/>
      <c r="B8" s="3"/>
      <c r="C8" s="4"/>
      <c r="D8" s="20" t="s">
        <v>8</v>
      </c>
      <c r="E8" s="11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8">
        <v>0</v>
      </c>
    </row>
    <row r="9" spans="1:21" ht="12">
      <c r="A9" s="51"/>
      <c r="B9" s="3"/>
      <c r="C9" s="4"/>
      <c r="D9" s="20" t="s">
        <v>18</v>
      </c>
      <c r="E9" s="11">
        <v>5</v>
      </c>
      <c r="F9" s="23">
        <v>0</v>
      </c>
      <c r="G9" s="11">
        <v>3</v>
      </c>
      <c r="H9" s="11">
        <v>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1">
        <v>4</v>
      </c>
      <c r="P9" s="11">
        <v>1</v>
      </c>
      <c r="Q9" s="11">
        <v>11</v>
      </c>
      <c r="R9" s="23">
        <v>0</v>
      </c>
      <c r="S9" s="11">
        <v>16760</v>
      </c>
      <c r="T9" s="5">
        <v>0</v>
      </c>
      <c r="U9" s="35">
        <v>2840</v>
      </c>
    </row>
    <row r="10" spans="1:21" ht="12">
      <c r="A10" s="51"/>
      <c r="B10" s="3"/>
      <c r="C10" s="4"/>
      <c r="D10" s="20" t="s">
        <v>10</v>
      </c>
      <c r="E10" s="11">
        <v>12</v>
      </c>
      <c r="F10" s="23">
        <v>0</v>
      </c>
      <c r="G10" s="11">
        <v>1</v>
      </c>
      <c r="H10" s="11">
        <v>2</v>
      </c>
      <c r="I10" s="11">
        <v>4</v>
      </c>
      <c r="J10" s="11">
        <v>4</v>
      </c>
      <c r="K10" s="23">
        <v>0</v>
      </c>
      <c r="L10" s="23">
        <v>0</v>
      </c>
      <c r="M10" s="11">
        <v>1</v>
      </c>
      <c r="N10" s="23">
        <v>0</v>
      </c>
      <c r="O10" s="11">
        <v>10</v>
      </c>
      <c r="P10" s="11">
        <v>2</v>
      </c>
      <c r="Q10" s="11">
        <v>170</v>
      </c>
      <c r="R10" s="23">
        <v>0</v>
      </c>
      <c r="S10" s="11">
        <v>1218974</v>
      </c>
      <c r="T10" s="11">
        <v>25434</v>
      </c>
      <c r="U10" s="35">
        <v>38961</v>
      </c>
    </row>
    <row r="11" spans="1:21" ht="12">
      <c r="A11" s="51"/>
      <c r="B11" s="3"/>
      <c r="C11" s="4"/>
      <c r="D11" s="20" t="s">
        <v>19</v>
      </c>
      <c r="E11" s="11">
        <v>19</v>
      </c>
      <c r="F11" s="23">
        <v>0</v>
      </c>
      <c r="G11" s="11">
        <v>3</v>
      </c>
      <c r="H11" s="11">
        <v>3</v>
      </c>
      <c r="I11" s="11">
        <v>9</v>
      </c>
      <c r="J11" s="11">
        <v>4</v>
      </c>
      <c r="K11" s="23">
        <v>0</v>
      </c>
      <c r="L11" s="23">
        <v>0</v>
      </c>
      <c r="M11" s="23">
        <v>0</v>
      </c>
      <c r="N11" s="23">
        <v>0</v>
      </c>
      <c r="O11" s="11">
        <v>17</v>
      </c>
      <c r="P11" s="11">
        <v>2</v>
      </c>
      <c r="Q11" s="11">
        <v>115</v>
      </c>
      <c r="R11" s="23">
        <v>0</v>
      </c>
      <c r="S11" s="11">
        <v>528055</v>
      </c>
      <c r="T11" s="11">
        <v>13357</v>
      </c>
      <c r="U11" s="35">
        <v>21493</v>
      </c>
    </row>
    <row r="12" spans="1:21" ht="12">
      <c r="A12" s="51"/>
      <c r="B12" s="3"/>
      <c r="C12" s="4"/>
      <c r="D12" s="20" t="s">
        <v>20</v>
      </c>
      <c r="E12" s="11">
        <v>23</v>
      </c>
      <c r="F12" s="23">
        <v>0</v>
      </c>
      <c r="G12" s="11">
        <v>2</v>
      </c>
      <c r="H12" s="11">
        <v>5</v>
      </c>
      <c r="I12" s="11">
        <v>12</v>
      </c>
      <c r="J12" s="11">
        <v>3</v>
      </c>
      <c r="K12" s="23">
        <v>0</v>
      </c>
      <c r="L12" s="11">
        <v>1</v>
      </c>
      <c r="M12" s="23">
        <v>0</v>
      </c>
      <c r="N12" s="23">
        <v>0</v>
      </c>
      <c r="O12" s="11">
        <v>23</v>
      </c>
      <c r="P12" s="23">
        <v>0</v>
      </c>
      <c r="Q12" s="11">
        <v>184</v>
      </c>
      <c r="R12" s="23">
        <v>0</v>
      </c>
      <c r="S12" s="11">
        <v>1397947</v>
      </c>
      <c r="T12" s="11">
        <v>69547</v>
      </c>
      <c r="U12" s="35">
        <v>46717</v>
      </c>
    </row>
    <row r="13" spans="1:21" ht="12">
      <c r="A13" s="51"/>
      <c r="B13" s="3"/>
      <c r="C13" s="4"/>
      <c r="D13" s="20" t="s">
        <v>21</v>
      </c>
      <c r="E13" s="11">
        <v>11</v>
      </c>
      <c r="F13" s="23">
        <v>0</v>
      </c>
      <c r="G13" s="11">
        <v>6</v>
      </c>
      <c r="H13" s="11">
        <v>2</v>
      </c>
      <c r="I13" s="11">
        <v>2</v>
      </c>
      <c r="J13" s="23">
        <v>0</v>
      </c>
      <c r="K13" s="23">
        <v>0</v>
      </c>
      <c r="L13" s="11">
        <v>1</v>
      </c>
      <c r="M13" s="23">
        <v>0</v>
      </c>
      <c r="N13" s="23">
        <v>0</v>
      </c>
      <c r="O13" s="11">
        <v>8</v>
      </c>
      <c r="P13" s="11">
        <v>3</v>
      </c>
      <c r="Q13" s="11">
        <v>69</v>
      </c>
      <c r="R13" s="23">
        <v>0</v>
      </c>
      <c r="S13" s="11">
        <v>113977</v>
      </c>
      <c r="T13" s="11">
        <v>31358</v>
      </c>
      <c r="U13" s="35">
        <v>20210</v>
      </c>
    </row>
    <row r="14" spans="1:21" ht="12" customHeight="1">
      <c r="A14" s="51"/>
      <c r="B14" s="3"/>
      <c r="C14" s="55" t="s">
        <v>7</v>
      </c>
      <c r="D14" s="56"/>
      <c r="E14" s="11">
        <f>SUM(E15:E20)</f>
        <v>332</v>
      </c>
      <c r="F14" s="11">
        <f aca="true" t="shared" si="2" ref="F14:U14">SUM(F15:F20)</f>
        <v>2</v>
      </c>
      <c r="G14" s="11">
        <f t="shared" si="2"/>
        <v>103</v>
      </c>
      <c r="H14" s="11">
        <f t="shared" si="2"/>
        <v>66</v>
      </c>
      <c r="I14" s="11">
        <f t="shared" si="2"/>
        <v>88</v>
      </c>
      <c r="J14" s="11">
        <f t="shared" si="2"/>
        <v>37</v>
      </c>
      <c r="K14" s="11">
        <f t="shared" si="2"/>
        <v>21</v>
      </c>
      <c r="L14" s="11">
        <f t="shared" si="2"/>
        <v>9</v>
      </c>
      <c r="M14" s="11">
        <f t="shared" si="2"/>
        <v>4</v>
      </c>
      <c r="N14" s="11">
        <f t="shared" si="2"/>
        <v>2</v>
      </c>
      <c r="O14" s="11">
        <f t="shared" si="2"/>
        <v>214</v>
      </c>
      <c r="P14" s="11">
        <f t="shared" si="2"/>
        <v>118</v>
      </c>
      <c r="Q14" s="11">
        <f t="shared" si="2"/>
        <v>3938</v>
      </c>
      <c r="R14" s="11">
        <f t="shared" si="2"/>
        <v>70532</v>
      </c>
      <c r="S14" s="11">
        <f t="shared" si="2"/>
        <v>6854768</v>
      </c>
      <c r="T14" s="11">
        <f t="shared" si="2"/>
        <v>173899</v>
      </c>
      <c r="U14" s="35">
        <f t="shared" si="2"/>
        <v>647350</v>
      </c>
    </row>
    <row r="15" spans="1:21" ht="12">
      <c r="A15" s="51"/>
      <c r="B15" s="3"/>
      <c r="C15" s="3"/>
      <c r="D15" s="20" t="s">
        <v>8</v>
      </c>
      <c r="E15" s="11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11">
        <v>2</v>
      </c>
      <c r="O15" s="11">
        <v>2</v>
      </c>
      <c r="P15" s="11">
        <v>0</v>
      </c>
      <c r="Q15" s="11">
        <v>1359</v>
      </c>
      <c r="R15" s="11">
        <v>28802</v>
      </c>
      <c r="S15" s="22">
        <v>2923039</v>
      </c>
      <c r="T15" s="22">
        <v>0</v>
      </c>
      <c r="U15" s="29">
        <v>165345</v>
      </c>
    </row>
    <row r="16" spans="1:21" ht="12">
      <c r="A16" s="51"/>
      <c r="B16" s="3"/>
      <c r="C16" s="3"/>
      <c r="D16" s="20" t="s">
        <v>9</v>
      </c>
      <c r="E16" s="11">
        <v>60</v>
      </c>
      <c r="F16" s="23">
        <v>0</v>
      </c>
      <c r="G16" s="11">
        <v>8</v>
      </c>
      <c r="H16" s="11">
        <v>17</v>
      </c>
      <c r="I16" s="11">
        <v>29</v>
      </c>
      <c r="J16" s="11">
        <v>4</v>
      </c>
      <c r="K16" s="11">
        <v>1</v>
      </c>
      <c r="L16" s="11">
        <v>1</v>
      </c>
      <c r="M16" s="23">
        <v>0</v>
      </c>
      <c r="N16" s="23">
        <v>0</v>
      </c>
      <c r="O16" s="11">
        <v>49</v>
      </c>
      <c r="P16" s="11">
        <v>11</v>
      </c>
      <c r="Q16" s="11">
        <v>367</v>
      </c>
      <c r="R16" s="11">
        <v>10463</v>
      </c>
      <c r="S16" s="11">
        <v>630937</v>
      </c>
      <c r="T16" s="11">
        <v>937</v>
      </c>
      <c r="U16" s="35">
        <v>81932</v>
      </c>
    </row>
    <row r="17" spans="1:21" ht="12">
      <c r="A17" s="51"/>
      <c r="B17" s="3"/>
      <c r="C17" s="3"/>
      <c r="D17" s="20" t="s">
        <v>10</v>
      </c>
      <c r="E17" s="11">
        <v>109</v>
      </c>
      <c r="F17" s="11">
        <v>1</v>
      </c>
      <c r="G17" s="11">
        <v>40</v>
      </c>
      <c r="H17" s="11">
        <v>25</v>
      </c>
      <c r="I17" s="11">
        <v>20</v>
      </c>
      <c r="J17" s="11">
        <v>11</v>
      </c>
      <c r="K17" s="11">
        <v>8</v>
      </c>
      <c r="L17" s="11">
        <v>2</v>
      </c>
      <c r="M17" s="11">
        <v>2</v>
      </c>
      <c r="N17" s="23">
        <v>0</v>
      </c>
      <c r="O17" s="11">
        <v>54</v>
      </c>
      <c r="P17" s="11">
        <v>55</v>
      </c>
      <c r="Q17" s="11">
        <v>800</v>
      </c>
      <c r="R17" s="11">
        <v>6162</v>
      </c>
      <c r="S17" s="11">
        <v>753227</v>
      </c>
      <c r="T17" s="11">
        <v>1898</v>
      </c>
      <c r="U17" s="35">
        <v>28113</v>
      </c>
    </row>
    <row r="18" spans="1:21" ht="12">
      <c r="A18" s="51"/>
      <c r="B18" s="3"/>
      <c r="C18" s="3"/>
      <c r="D18" s="20" t="s">
        <v>11</v>
      </c>
      <c r="E18" s="11">
        <v>23</v>
      </c>
      <c r="F18" s="23">
        <v>0</v>
      </c>
      <c r="G18" s="11">
        <v>7</v>
      </c>
      <c r="H18" s="11">
        <v>3</v>
      </c>
      <c r="I18" s="11">
        <v>7</v>
      </c>
      <c r="J18" s="11">
        <v>4</v>
      </c>
      <c r="K18" s="11">
        <v>2</v>
      </c>
      <c r="L18" s="23">
        <v>0</v>
      </c>
      <c r="M18" s="23">
        <v>0</v>
      </c>
      <c r="N18" s="23">
        <v>0</v>
      </c>
      <c r="O18" s="11">
        <v>20</v>
      </c>
      <c r="P18" s="11">
        <v>3</v>
      </c>
      <c r="Q18" s="11">
        <v>189</v>
      </c>
      <c r="R18" s="11">
        <v>1885</v>
      </c>
      <c r="S18" s="22">
        <v>600045</v>
      </c>
      <c r="T18" s="22">
        <v>132134</v>
      </c>
      <c r="U18" s="29">
        <v>56527</v>
      </c>
    </row>
    <row r="19" spans="1:21" ht="12">
      <c r="A19" s="51"/>
      <c r="B19" s="3"/>
      <c r="C19" s="3"/>
      <c r="D19" s="20" t="s">
        <v>12</v>
      </c>
      <c r="E19" s="11">
        <v>29</v>
      </c>
      <c r="F19" s="23">
        <v>0</v>
      </c>
      <c r="G19" s="11">
        <v>19</v>
      </c>
      <c r="H19" s="11">
        <v>4</v>
      </c>
      <c r="I19" s="11">
        <v>3</v>
      </c>
      <c r="J19" s="11">
        <v>2</v>
      </c>
      <c r="K19" s="11">
        <v>1</v>
      </c>
      <c r="L19" s="23">
        <v>0</v>
      </c>
      <c r="M19" s="23">
        <v>0</v>
      </c>
      <c r="N19" s="23">
        <v>0</v>
      </c>
      <c r="O19" s="11">
        <v>7</v>
      </c>
      <c r="P19" s="11">
        <v>22</v>
      </c>
      <c r="Q19" s="11">
        <v>108</v>
      </c>
      <c r="R19" s="11">
        <v>1968</v>
      </c>
      <c r="S19" s="11">
        <v>111477</v>
      </c>
      <c r="T19" s="11">
        <v>4214</v>
      </c>
      <c r="U19" s="35">
        <v>23120</v>
      </c>
    </row>
    <row r="20" spans="1:21" ht="12">
      <c r="A20" s="52"/>
      <c r="B20" s="6"/>
      <c r="C20" s="6"/>
      <c r="D20" s="21" t="s">
        <v>13</v>
      </c>
      <c r="E20" s="12">
        <v>109</v>
      </c>
      <c r="F20" s="12">
        <v>1</v>
      </c>
      <c r="G20" s="12">
        <v>29</v>
      </c>
      <c r="H20" s="12">
        <v>17</v>
      </c>
      <c r="I20" s="12">
        <v>29</v>
      </c>
      <c r="J20" s="12">
        <v>16</v>
      </c>
      <c r="K20" s="12">
        <v>9</v>
      </c>
      <c r="L20" s="12">
        <v>6</v>
      </c>
      <c r="M20" s="12">
        <v>2</v>
      </c>
      <c r="N20" s="23">
        <v>0</v>
      </c>
      <c r="O20" s="12">
        <v>82</v>
      </c>
      <c r="P20" s="12">
        <v>27</v>
      </c>
      <c r="Q20" s="12">
        <v>1115</v>
      </c>
      <c r="R20" s="12">
        <v>21252</v>
      </c>
      <c r="S20" s="12">
        <v>1836043</v>
      </c>
      <c r="T20" s="12">
        <v>34716</v>
      </c>
      <c r="U20" s="36">
        <v>292313</v>
      </c>
    </row>
    <row r="21" spans="1:21" ht="12" customHeight="1">
      <c r="A21" s="50" t="s">
        <v>46</v>
      </c>
      <c r="B21" s="53" t="s">
        <v>5</v>
      </c>
      <c r="C21" s="53"/>
      <c r="D21" s="54"/>
      <c r="E21" s="2">
        <f>E22+E29</f>
        <v>576</v>
      </c>
      <c r="F21" s="2">
        <f aca="true" t="shared" si="3" ref="F21:Q21">F22+F29</f>
        <v>8</v>
      </c>
      <c r="G21" s="2">
        <f t="shared" si="3"/>
        <v>155</v>
      </c>
      <c r="H21" s="2">
        <f t="shared" si="3"/>
        <v>153</v>
      </c>
      <c r="I21" s="2">
        <f t="shared" si="3"/>
        <v>129</v>
      </c>
      <c r="J21" s="2">
        <f t="shared" si="3"/>
        <v>70</v>
      </c>
      <c r="K21" s="2">
        <f t="shared" si="3"/>
        <v>33</v>
      </c>
      <c r="L21" s="2">
        <f t="shared" si="3"/>
        <v>17</v>
      </c>
      <c r="M21" s="2">
        <f t="shared" si="3"/>
        <v>5</v>
      </c>
      <c r="N21" s="2">
        <f t="shared" si="3"/>
        <v>6</v>
      </c>
      <c r="O21" s="2">
        <f t="shared" si="3"/>
        <v>419</v>
      </c>
      <c r="P21" s="2">
        <f t="shared" si="3"/>
        <v>157</v>
      </c>
      <c r="Q21" s="2">
        <f t="shared" si="3"/>
        <v>5529</v>
      </c>
      <c r="R21" s="2">
        <f>R29</f>
        <v>109623</v>
      </c>
      <c r="S21" s="2">
        <f>S22+S29</f>
        <v>14697954</v>
      </c>
      <c r="T21" s="2">
        <f>T22+T29</f>
        <v>982765</v>
      </c>
      <c r="U21" s="26">
        <f>U22+U29</f>
        <v>1133050</v>
      </c>
    </row>
    <row r="22" spans="1:21" ht="12" customHeight="1">
      <c r="A22" s="51"/>
      <c r="B22" s="3"/>
      <c r="C22" s="55" t="s">
        <v>6</v>
      </c>
      <c r="D22" s="56"/>
      <c r="E22" s="5">
        <f>SUM(E23:E28)</f>
        <v>83</v>
      </c>
      <c r="F22" s="23">
        <f aca="true" t="shared" si="4" ref="F22:Q22">SUM(F23:F28)</f>
        <v>0</v>
      </c>
      <c r="G22" s="5">
        <f t="shared" si="4"/>
        <v>20</v>
      </c>
      <c r="H22" s="5">
        <f t="shared" si="4"/>
        <v>16</v>
      </c>
      <c r="I22" s="5">
        <f t="shared" si="4"/>
        <v>23</v>
      </c>
      <c r="J22" s="5">
        <f t="shared" si="4"/>
        <v>18</v>
      </c>
      <c r="K22" s="5">
        <f t="shared" si="4"/>
        <v>4</v>
      </c>
      <c r="L22" s="5">
        <f t="shared" si="4"/>
        <v>1</v>
      </c>
      <c r="M22" s="5">
        <f t="shared" si="4"/>
        <v>1</v>
      </c>
      <c r="N22" s="23">
        <f t="shared" si="4"/>
        <v>0</v>
      </c>
      <c r="O22" s="5">
        <f t="shared" si="4"/>
        <v>74</v>
      </c>
      <c r="P22" s="5">
        <f t="shared" si="4"/>
        <v>9</v>
      </c>
      <c r="Q22" s="5">
        <f t="shared" si="4"/>
        <v>683</v>
      </c>
      <c r="R22" s="23">
        <v>0</v>
      </c>
      <c r="S22" s="5">
        <f>SUM(S23:S28)</f>
        <v>4405086</v>
      </c>
      <c r="T22" s="5">
        <f>SUM(T23:T28)</f>
        <v>65461</v>
      </c>
      <c r="U22" s="27">
        <f>SUM(U23:U28)</f>
        <v>177035</v>
      </c>
    </row>
    <row r="23" spans="1:21" ht="12">
      <c r="A23" s="51"/>
      <c r="B23" s="3"/>
      <c r="C23" s="4"/>
      <c r="D23" s="20" t="s">
        <v>8</v>
      </c>
      <c r="E23" s="5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8">
        <v>0</v>
      </c>
    </row>
    <row r="24" spans="1:21" ht="12">
      <c r="A24" s="51"/>
      <c r="B24" s="3"/>
      <c r="C24" s="4"/>
      <c r="D24" s="20" t="s">
        <v>18</v>
      </c>
      <c r="E24" s="5">
        <v>5</v>
      </c>
      <c r="F24" s="23">
        <v>0</v>
      </c>
      <c r="G24" s="23">
        <v>0</v>
      </c>
      <c r="H24" s="5">
        <v>1</v>
      </c>
      <c r="I24" s="5">
        <v>1</v>
      </c>
      <c r="J24" s="5">
        <v>2</v>
      </c>
      <c r="K24" s="5">
        <v>1</v>
      </c>
      <c r="L24" s="23">
        <v>0</v>
      </c>
      <c r="M24" s="23">
        <v>0</v>
      </c>
      <c r="N24" s="23">
        <v>0</v>
      </c>
      <c r="O24" s="5">
        <v>5</v>
      </c>
      <c r="P24" s="23">
        <v>0</v>
      </c>
      <c r="Q24" s="5">
        <v>70</v>
      </c>
      <c r="R24" s="23">
        <v>0</v>
      </c>
      <c r="S24" s="5">
        <v>240896</v>
      </c>
      <c r="T24" s="5">
        <v>201</v>
      </c>
      <c r="U24" s="27">
        <v>24270</v>
      </c>
    </row>
    <row r="25" spans="1:21" ht="12">
      <c r="A25" s="51"/>
      <c r="B25" s="3"/>
      <c r="C25" s="4"/>
      <c r="D25" s="20" t="s">
        <v>10</v>
      </c>
      <c r="E25" s="5">
        <v>11</v>
      </c>
      <c r="F25" s="23">
        <v>0</v>
      </c>
      <c r="G25" s="5">
        <v>2</v>
      </c>
      <c r="H25" s="5">
        <v>4</v>
      </c>
      <c r="I25" s="5">
        <v>4</v>
      </c>
      <c r="J25" s="23">
        <v>0</v>
      </c>
      <c r="K25" s="5">
        <v>1</v>
      </c>
      <c r="L25" s="23">
        <v>0</v>
      </c>
      <c r="M25" s="23">
        <v>0</v>
      </c>
      <c r="N25" s="23">
        <v>0</v>
      </c>
      <c r="O25" s="5">
        <v>10</v>
      </c>
      <c r="P25" s="5">
        <v>1</v>
      </c>
      <c r="Q25" s="5">
        <v>64</v>
      </c>
      <c r="R25" s="23">
        <v>0</v>
      </c>
      <c r="S25" s="5">
        <v>199557</v>
      </c>
      <c r="T25" s="5">
        <v>4000</v>
      </c>
      <c r="U25" s="27">
        <v>10126</v>
      </c>
    </row>
    <row r="26" spans="1:21" ht="12">
      <c r="A26" s="51"/>
      <c r="B26" s="3"/>
      <c r="C26" s="4"/>
      <c r="D26" s="20" t="s">
        <v>19</v>
      </c>
      <c r="E26" s="5">
        <v>13</v>
      </c>
      <c r="F26" s="23">
        <v>0</v>
      </c>
      <c r="G26" s="5">
        <v>2</v>
      </c>
      <c r="H26" s="5">
        <v>2</v>
      </c>
      <c r="I26" s="5">
        <v>4</v>
      </c>
      <c r="J26" s="5">
        <v>4</v>
      </c>
      <c r="K26" s="23">
        <v>0</v>
      </c>
      <c r="L26" s="23">
        <v>0</v>
      </c>
      <c r="M26" s="5">
        <v>1</v>
      </c>
      <c r="N26" s="23">
        <v>0</v>
      </c>
      <c r="O26" s="5">
        <v>13</v>
      </c>
      <c r="P26" s="23">
        <v>0</v>
      </c>
      <c r="Q26" s="5">
        <v>154</v>
      </c>
      <c r="R26" s="23">
        <v>0</v>
      </c>
      <c r="S26" s="5">
        <v>905686</v>
      </c>
      <c r="T26" s="5">
        <v>104</v>
      </c>
      <c r="U26" s="27">
        <v>20074</v>
      </c>
    </row>
    <row r="27" spans="1:21" ht="12">
      <c r="A27" s="51"/>
      <c r="B27" s="3"/>
      <c r="C27" s="4"/>
      <c r="D27" s="20" t="s">
        <v>20</v>
      </c>
      <c r="E27" s="5">
        <v>29</v>
      </c>
      <c r="F27" s="23">
        <v>0</v>
      </c>
      <c r="G27" s="5">
        <v>6</v>
      </c>
      <c r="H27" s="5">
        <v>6</v>
      </c>
      <c r="I27" s="5">
        <v>10</v>
      </c>
      <c r="J27" s="5">
        <v>6</v>
      </c>
      <c r="K27" s="23">
        <v>0</v>
      </c>
      <c r="L27" s="5">
        <v>1</v>
      </c>
      <c r="M27" s="23">
        <v>0</v>
      </c>
      <c r="N27" s="23">
        <v>0</v>
      </c>
      <c r="O27" s="5">
        <v>28</v>
      </c>
      <c r="P27" s="5">
        <v>1</v>
      </c>
      <c r="Q27" s="5">
        <v>207</v>
      </c>
      <c r="R27" s="23">
        <v>0</v>
      </c>
      <c r="S27" s="5">
        <v>1416011</v>
      </c>
      <c r="T27" s="5">
        <v>60613</v>
      </c>
      <c r="U27" s="27">
        <v>92629</v>
      </c>
    </row>
    <row r="28" spans="1:21" ht="12">
      <c r="A28" s="51"/>
      <c r="B28" s="3"/>
      <c r="C28" s="4"/>
      <c r="D28" s="20" t="s">
        <v>21</v>
      </c>
      <c r="E28" s="5">
        <v>25</v>
      </c>
      <c r="F28" s="23">
        <v>0</v>
      </c>
      <c r="G28" s="5">
        <v>10</v>
      </c>
      <c r="H28" s="5">
        <v>3</v>
      </c>
      <c r="I28" s="5">
        <v>4</v>
      </c>
      <c r="J28" s="5">
        <v>6</v>
      </c>
      <c r="K28" s="5">
        <v>2</v>
      </c>
      <c r="L28" s="23">
        <v>0</v>
      </c>
      <c r="M28" s="23">
        <v>0</v>
      </c>
      <c r="N28" s="23">
        <v>0</v>
      </c>
      <c r="O28" s="5">
        <v>18</v>
      </c>
      <c r="P28" s="5">
        <v>7</v>
      </c>
      <c r="Q28" s="5">
        <v>188</v>
      </c>
      <c r="R28" s="23">
        <v>0</v>
      </c>
      <c r="S28" s="5">
        <v>1642936</v>
      </c>
      <c r="T28" s="5">
        <v>543</v>
      </c>
      <c r="U28" s="27">
        <v>29936</v>
      </c>
    </row>
    <row r="29" spans="1:21" ht="12" customHeight="1">
      <c r="A29" s="51"/>
      <c r="B29" s="3"/>
      <c r="C29" s="55" t="s">
        <v>7</v>
      </c>
      <c r="D29" s="56"/>
      <c r="E29" s="5">
        <f>SUM(E30:E35)</f>
        <v>493</v>
      </c>
      <c r="F29" s="5">
        <f aca="true" t="shared" si="5" ref="F29:U29">SUM(F30:F35)</f>
        <v>8</v>
      </c>
      <c r="G29" s="5">
        <f t="shared" si="5"/>
        <v>135</v>
      </c>
      <c r="H29" s="5">
        <f t="shared" si="5"/>
        <v>137</v>
      </c>
      <c r="I29" s="5">
        <f t="shared" si="5"/>
        <v>106</v>
      </c>
      <c r="J29" s="5">
        <f t="shared" si="5"/>
        <v>52</v>
      </c>
      <c r="K29" s="5">
        <f t="shared" si="5"/>
        <v>29</v>
      </c>
      <c r="L29" s="5">
        <f t="shared" si="5"/>
        <v>16</v>
      </c>
      <c r="M29" s="5">
        <f t="shared" si="5"/>
        <v>4</v>
      </c>
      <c r="N29" s="5">
        <f t="shared" si="5"/>
        <v>6</v>
      </c>
      <c r="O29" s="5">
        <f t="shared" si="5"/>
        <v>345</v>
      </c>
      <c r="P29" s="5">
        <f t="shared" si="5"/>
        <v>148</v>
      </c>
      <c r="Q29" s="5">
        <f t="shared" si="5"/>
        <v>4846</v>
      </c>
      <c r="R29" s="5">
        <f t="shared" si="5"/>
        <v>109623</v>
      </c>
      <c r="S29" s="5">
        <f t="shared" si="5"/>
        <v>10292868</v>
      </c>
      <c r="T29" s="5">
        <f t="shared" si="5"/>
        <v>917304</v>
      </c>
      <c r="U29" s="27">
        <f t="shared" si="5"/>
        <v>956015</v>
      </c>
    </row>
    <row r="30" spans="1:21" ht="12">
      <c r="A30" s="51"/>
      <c r="B30" s="3"/>
      <c r="C30" s="3"/>
      <c r="D30" s="20" t="s">
        <v>8</v>
      </c>
      <c r="E30" s="5">
        <v>3</v>
      </c>
      <c r="F30" s="23">
        <v>0</v>
      </c>
      <c r="G30" s="23">
        <v>0</v>
      </c>
      <c r="H30" s="23">
        <v>0</v>
      </c>
      <c r="I30" s="5">
        <v>1</v>
      </c>
      <c r="J30" s="5">
        <v>1</v>
      </c>
      <c r="K30" s="5">
        <v>1</v>
      </c>
      <c r="L30" s="23">
        <v>0</v>
      </c>
      <c r="M30" s="23">
        <v>0</v>
      </c>
      <c r="N30" s="23">
        <v>0</v>
      </c>
      <c r="O30" s="5">
        <v>3</v>
      </c>
      <c r="P30" s="23">
        <v>0</v>
      </c>
      <c r="Q30" s="5">
        <f>685-644</f>
        <v>41</v>
      </c>
      <c r="R30" s="5">
        <f>41125-40906</f>
        <v>219</v>
      </c>
      <c r="S30" s="5">
        <f>3420870-3372650</f>
        <v>48220</v>
      </c>
      <c r="T30" s="23">
        <v>0</v>
      </c>
      <c r="U30" s="27">
        <f>297283-295228</f>
        <v>2055</v>
      </c>
    </row>
    <row r="31" spans="1:21" ht="12">
      <c r="A31" s="51"/>
      <c r="B31" s="3"/>
      <c r="C31" s="3"/>
      <c r="D31" s="20" t="s">
        <v>9</v>
      </c>
      <c r="E31" s="5">
        <v>124</v>
      </c>
      <c r="F31" s="5">
        <v>3</v>
      </c>
      <c r="G31" s="5">
        <v>24</v>
      </c>
      <c r="H31" s="5">
        <v>52</v>
      </c>
      <c r="I31" s="5">
        <v>29</v>
      </c>
      <c r="J31" s="5">
        <v>8</v>
      </c>
      <c r="K31" s="5">
        <v>2</v>
      </c>
      <c r="L31" s="5">
        <v>4</v>
      </c>
      <c r="M31" s="5">
        <v>1</v>
      </c>
      <c r="N31" s="5">
        <v>1</v>
      </c>
      <c r="O31" s="5">
        <v>102</v>
      </c>
      <c r="P31" s="5">
        <v>22</v>
      </c>
      <c r="Q31" s="5">
        <f>747+644</f>
        <v>1391</v>
      </c>
      <c r="R31" s="5">
        <f>14390+40906</f>
        <v>55296</v>
      </c>
      <c r="S31" s="5">
        <f>719918+3372650</f>
        <v>4092568</v>
      </c>
      <c r="T31" s="5">
        <f>6998+212345</f>
        <v>219343</v>
      </c>
      <c r="U31" s="27">
        <f>156230+295228</f>
        <v>451458</v>
      </c>
    </row>
    <row r="32" spans="1:21" ht="12">
      <c r="A32" s="51"/>
      <c r="B32" s="3"/>
      <c r="C32" s="3"/>
      <c r="D32" s="20" t="s">
        <v>10</v>
      </c>
      <c r="E32" s="5">
        <v>144</v>
      </c>
      <c r="F32" s="5">
        <v>2</v>
      </c>
      <c r="G32" s="5">
        <v>40</v>
      </c>
      <c r="H32" s="5">
        <v>30</v>
      </c>
      <c r="I32" s="5">
        <v>28</v>
      </c>
      <c r="J32" s="5">
        <v>18</v>
      </c>
      <c r="K32" s="5">
        <v>13</v>
      </c>
      <c r="L32" s="5">
        <v>9</v>
      </c>
      <c r="M32" s="23">
        <v>0</v>
      </c>
      <c r="N32" s="5">
        <v>4</v>
      </c>
      <c r="O32" s="5">
        <v>84</v>
      </c>
      <c r="P32" s="5">
        <v>60</v>
      </c>
      <c r="Q32" s="5">
        <v>1715</v>
      </c>
      <c r="R32" s="5">
        <v>15832</v>
      </c>
      <c r="S32" s="5">
        <v>2140356</v>
      </c>
      <c r="T32" s="5">
        <v>3532</v>
      </c>
      <c r="U32" s="27">
        <v>58539</v>
      </c>
    </row>
    <row r="33" spans="1:21" ht="12">
      <c r="A33" s="51"/>
      <c r="B33" s="3"/>
      <c r="C33" s="3"/>
      <c r="D33" s="20" t="s">
        <v>11</v>
      </c>
      <c r="E33" s="5">
        <v>19</v>
      </c>
      <c r="F33" s="23">
        <v>0</v>
      </c>
      <c r="G33" s="5">
        <v>6</v>
      </c>
      <c r="H33" s="5">
        <v>1</v>
      </c>
      <c r="I33" s="5">
        <v>3</v>
      </c>
      <c r="J33" s="5">
        <v>7</v>
      </c>
      <c r="K33" s="5">
        <v>2</v>
      </c>
      <c r="L33" s="23">
        <v>0</v>
      </c>
      <c r="M33" s="23">
        <v>0</v>
      </c>
      <c r="N33" s="23">
        <v>0</v>
      </c>
      <c r="O33" s="5">
        <v>15</v>
      </c>
      <c r="P33" s="5">
        <v>4</v>
      </c>
      <c r="Q33" s="5">
        <v>181</v>
      </c>
      <c r="R33" s="5">
        <v>1177</v>
      </c>
      <c r="S33" s="5">
        <v>715468</v>
      </c>
      <c r="T33" s="5">
        <v>72412</v>
      </c>
      <c r="U33" s="27">
        <v>32032</v>
      </c>
    </row>
    <row r="34" spans="1:21" ht="12">
      <c r="A34" s="51"/>
      <c r="B34" s="3"/>
      <c r="C34" s="3"/>
      <c r="D34" s="20" t="s">
        <v>12</v>
      </c>
      <c r="E34" s="5">
        <v>49</v>
      </c>
      <c r="F34" s="23">
        <v>0</v>
      </c>
      <c r="G34" s="5">
        <v>19</v>
      </c>
      <c r="H34" s="5">
        <v>12</v>
      </c>
      <c r="I34" s="5">
        <v>7</v>
      </c>
      <c r="J34" s="5">
        <v>3</v>
      </c>
      <c r="K34" s="5">
        <v>3</v>
      </c>
      <c r="L34" s="5">
        <v>1</v>
      </c>
      <c r="M34" s="5">
        <v>3</v>
      </c>
      <c r="N34" s="5">
        <v>1</v>
      </c>
      <c r="O34" s="5">
        <v>30</v>
      </c>
      <c r="P34" s="5">
        <v>19</v>
      </c>
      <c r="Q34" s="5">
        <v>605</v>
      </c>
      <c r="R34" s="5">
        <v>23863</v>
      </c>
      <c r="S34" s="5">
        <v>1930067</v>
      </c>
      <c r="T34" s="5">
        <v>528102</v>
      </c>
      <c r="U34" s="27">
        <v>220307</v>
      </c>
    </row>
    <row r="35" spans="1:21" ht="12">
      <c r="A35" s="52"/>
      <c r="B35" s="6"/>
      <c r="C35" s="6"/>
      <c r="D35" s="21" t="s">
        <v>13</v>
      </c>
      <c r="E35" s="7">
        <v>154</v>
      </c>
      <c r="F35" s="7">
        <v>3</v>
      </c>
      <c r="G35" s="7">
        <v>46</v>
      </c>
      <c r="H35" s="7">
        <v>42</v>
      </c>
      <c r="I35" s="7">
        <v>38</v>
      </c>
      <c r="J35" s="7">
        <v>15</v>
      </c>
      <c r="K35" s="7">
        <v>8</v>
      </c>
      <c r="L35" s="7">
        <v>2</v>
      </c>
      <c r="M35" s="7">
        <v>0</v>
      </c>
      <c r="N35" s="7">
        <v>0</v>
      </c>
      <c r="O35" s="7">
        <v>111</v>
      </c>
      <c r="P35" s="7">
        <v>43</v>
      </c>
      <c r="Q35" s="7">
        <v>913</v>
      </c>
      <c r="R35" s="7">
        <v>13236</v>
      </c>
      <c r="S35" s="7">
        <v>1366189</v>
      </c>
      <c r="T35" s="7">
        <v>93915</v>
      </c>
      <c r="U35" s="31">
        <v>191624</v>
      </c>
    </row>
    <row r="36" spans="1:21" ht="12" customHeight="1">
      <c r="A36" s="50" t="s">
        <v>47</v>
      </c>
      <c r="B36" s="53" t="s">
        <v>5</v>
      </c>
      <c r="C36" s="53"/>
      <c r="D36" s="54"/>
      <c r="E36" s="2">
        <f>E37+E44</f>
        <v>165</v>
      </c>
      <c r="F36" s="2">
        <f aca="true" t="shared" si="6" ref="F36:Q36">F37+F44</f>
        <v>1</v>
      </c>
      <c r="G36" s="2">
        <f t="shared" si="6"/>
        <v>67</v>
      </c>
      <c r="H36" s="2">
        <f t="shared" si="6"/>
        <v>33</v>
      </c>
      <c r="I36" s="2">
        <f t="shared" si="6"/>
        <v>31</v>
      </c>
      <c r="J36" s="2">
        <f t="shared" si="6"/>
        <v>20</v>
      </c>
      <c r="K36" s="2">
        <f t="shared" si="6"/>
        <v>6</v>
      </c>
      <c r="L36" s="2">
        <f t="shared" si="6"/>
        <v>2</v>
      </c>
      <c r="M36" s="2">
        <f t="shared" si="6"/>
        <v>3</v>
      </c>
      <c r="N36" s="2">
        <f t="shared" si="6"/>
        <v>2</v>
      </c>
      <c r="O36" s="2">
        <f t="shared" si="6"/>
        <v>96</v>
      </c>
      <c r="P36" s="2">
        <f t="shared" si="6"/>
        <v>69</v>
      </c>
      <c r="Q36" s="2">
        <f t="shared" si="6"/>
        <v>1407</v>
      </c>
      <c r="R36" s="2">
        <f>R44</f>
        <v>11054</v>
      </c>
      <c r="S36" s="2">
        <f>S37+S44</f>
        <v>2634630</v>
      </c>
      <c r="T36" s="2">
        <f>T37+T44</f>
        <v>39442</v>
      </c>
      <c r="U36" s="26">
        <f>U37+U44</f>
        <v>136139</v>
      </c>
    </row>
    <row r="37" spans="1:21" ht="12" customHeight="1">
      <c r="A37" s="51"/>
      <c r="B37" s="3"/>
      <c r="C37" s="55" t="s">
        <v>6</v>
      </c>
      <c r="D37" s="56"/>
      <c r="E37" s="5">
        <f>SUM(E38:E43)</f>
        <v>54</v>
      </c>
      <c r="F37" s="5">
        <f aca="true" t="shared" si="7" ref="F37:Q37">SUM(F38:F43)</f>
        <v>1</v>
      </c>
      <c r="G37" s="5">
        <f t="shared" si="7"/>
        <v>12</v>
      </c>
      <c r="H37" s="5">
        <f t="shared" si="7"/>
        <v>16</v>
      </c>
      <c r="I37" s="5">
        <f t="shared" si="7"/>
        <v>16</v>
      </c>
      <c r="J37" s="5">
        <f t="shared" si="7"/>
        <v>6</v>
      </c>
      <c r="K37" s="5">
        <f t="shared" si="7"/>
        <v>2</v>
      </c>
      <c r="L37" s="23">
        <f t="shared" si="7"/>
        <v>0</v>
      </c>
      <c r="M37" s="23">
        <f t="shared" si="7"/>
        <v>0</v>
      </c>
      <c r="N37" s="5">
        <f t="shared" si="7"/>
        <v>1</v>
      </c>
      <c r="O37" s="5">
        <f t="shared" si="7"/>
        <v>48</v>
      </c>
      <c r="P37" s="5">
        <f t="shared" si="7"/>
        <v>6</v>
      </c>
      <c r="Q37" s="5">
        <f t="shared" si="7"/>
        <v>442</v>
      </c>
      <c r="R37" s="23">
        <v>0</v>
      </c>
      <c r="S37" s="5">
        <f>SUM(S38:S43)</f>
        <v>1159860</v>
      </c>
      <c r="T37" s="5">
        <f>SUM(T38:T43)</f>
        <v>20531</v>
      </c>
      <c r="U37" s="27">
        <f>SUM(U38:U43)</f>
        <v>73680</v>
      </c>
    </row>
    <row r="38" spans="1:21" ht="12">
      <c r="A38" s="51"/>
      <c r="B38" s="3"/>
      <c r="C38" s="4"/>
      <c r="D38" s="20" t="s">
        <v>8</v>
      </c>
      <c r="E38" s="5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8">
        <v>0</v>
      </c>
    </row>
    <row r="39" spans="1:21" ht="12">
      <c r="A39" s="51"/>
      <c r="B39" s="3"/>
      <c r="C39" s="4"/>
      <c r="D39" s="20" t="s">
        <v>18</v>
      </c>
      <c r="E39" s="5">
        <v>1</v>
      </c>
      <c r="F39" s="23">
        <v>0</v>
      </c>
      <c r="G39" s="23">
        <v>0</v>
      </c>
      <c r="H39" s="5">
        <v>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5">
        <v>1</v>
      </c>
      <c r="P39" s="23">
        <v>0</v>
      </c>
      <c r="Q39" s="5">
        <v>4</v>
      </c>
      <c r="R39" s="23">
        <v>0</v>
      </c>
      <c r="S39" s="22">
        <v>4486</v>
      </c>
      <c r="T39" s="22">
        <v>0</v>
      </c>
      <c r="U39" s="29">
        <v>350</v>
      </c>
    </row>
    <row r="40" spans="1:21" ht="12">
      <c r="A40" s="51"/>
      <c r="B40" s="3"/>
      <c r="C40" s="4"/>
      <c r="D40" s="20" t="s">
        <v>10</v>
      </c>
      <c r="E40" s="5">
        <v>6</v>
      </c>
      <c r="F40" s="23">
        <v>0</v>
      </c>
      <c r="G40" s="5">
        <v>2</v>
      </c>
      <c r="H40" s="5">
        <v>0</v>
      </c>
      <c r="I40" s="5">
        <v>1</v>
      </c>
      <c r="J40" s="5">
        <v>2</v>
      </c>
      <c r="K40" s="23">
        <v>0</v>
      </c>
      <c r="L40" s="23">
        <v>0</v>
      </c>
      <c r="M40" s="23">
        <v>0</v>
      </c>
      <c r="N40" s="5">
        <v>1</v>
      </c>
      <c r="O40" s="5">
        <v>4</v>
      </c>
      <c r="P40" s="5">
        <v>2</v>
      </c>
      <c r="Q40" s="5">
        <v>172</v>
      </c>
      <c r="R40" s="23">
        <v>0</v>
      </c>
      <c r="S40" s="22">
        <v>144862</v>
      </c>
      <c r="T40" s="22">
        <v>0</v>
      </c>
      <c r="U40" s="29">
        <v>11546</v>
      </c>
    </row>
    <row r="41" spans="1:21" ht="12">
      <c r="A41" s="51"/>
      <c r="B41" s="3"/>
      <c r="C41" s="4"/>
      <c r="D41" s="20" t="s">
        <v>19</v>
      </c>
      <c r="E41" s="5">
        <v>27</v>
      </c>
      <c r="F41" s="5">
        <v>1</v>
      </c>
      <c r="G41" s="5">
        <v>6</v>
      </c>
      <c r="H41" s="5">
        <v>8</v>
      </c>
      <c r="I41" s="5">
        <v>8</v>
      </c>
      <c r="J41" s="5">
        <v>3</v>
      </c>
      <c r="K41" s="5">
        <v>1</v>
      </c>
      <c r="L41" s="23">
        <v>0</v>
      </c>
      <c r="M41" s="23">
        <v>0</v>
      </c>
      <c r="N41" s="23">
        <v>0</v>
      </c>
      <c r="O41" s="5">
        <v>25</v>
      </c>
      <c r="P41" s="5">
        <v>2</v>
      </c>
      <c r="Q41" s="5">
        <v>157</v>
      </c>
      <c r="R41" s="23">
        <v>0</v>
      </c>
      <c r="S41" s="5">
        <v>735217</v>
      </c>
      <c r="T41" s="5">
        <v>2652</v>
      </c>
      <c r="U41" s="27">
        <v>46914</v>
      </c>
    </row>
    <row r="42" spans="1:21" ht="12">
      <c r="A42" s="51"/>
      <c r="B42" s="3"/>
      <c r="C42" s="4"/>
      <c r="D42" s="20" t="s">
        <v>20</v>
      </c>
      <c r="E42" s="5">
        <v>11</v>
      </c>
      <c r="F42" s="23">
        <v>0</v>
      </c>
      <c r="G42" s="5">
        <v>2</v>
      </c>
      <c r="H42" s="5">
        <v>4</v>
      </c>
      <c r="I42" s="5">
        <v>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5">
        <v>10</v>
      </c>
      <c r="P42" s="5">
        <v>1</v>
      </c>
      <c r="Q42" s="5">
        <v>49</v>
      </c>
      <c r="R42" s="23">
        <v>0</v>
      </c>
      <c r="S42" s="5">
        <v>181941</v>
      </c>
      <c r="T42" s="5">
        <v>9481</v>
      </c>
      <c r="U42" s="27">
        <v>6847</v>
      </c>
    </row>
    <row r="43" spans="1:21" ht="12">
      <c r="A43" s="51"/>
      <c r="B43" s="3"/>
      <c r="C43" s="4"/>
      <c r="D43" s="20" t="s">
        <v>21</v>
      </c>
      <c r="E43" s="5">
        <v>9</v>
      </c>
      <c r="F43" s="23">
        <v>0</v>
      </c>
      <c r="G43" s="5">
        <v>2</v>
      </c>
      <c r="H43" s="5">
        <v>3</v>
      </c>
      <c r="I43" s="5">
        <v>2</v>
      </c>
      <c r="J43" s="5">
        <v>1</v>
      </c>
      <c r="K43" s="5">
        <v>1</v>
      </c>
      <c r="L43" s="23">
        <v>0</v>
      </c>
      <c r="M43" s="23">
        <v>0</v>
      </c>
      <c r="N43" s="23">
        <v>0</v>
      </c>
      <c r="O43" s="5">
        <v>8</v>
      </c>
      <c r="P43" s="5">
        <v>1</v>
      </c>
      <c r="Q43" s="5">
        <v>60</v>
      </c>
      <c r="R43" s="23">
        <v>0</v>
      </c>
      <c r="S43" s="5">
        <v>93354</v>
      </c>
      <c r="T43" s="5">
        <v>8398</v>
      </c>
      <c r="U43" s="27">
        <v>8023</v>
      </c>
    </row>
    <row r="44" spans="1:21" ht="12" customHeight="1">
      <c r="A44" s="51"/>
      <c r="B44" s="3"/>
      <c r="C44" s="55" t="s">
        <v>7</v>
      </c>
      <c r="D44" s="56"/>
      <c r="E44" s="5">
        <f>SUM(E45:E50)</f>
        <v>111</v>
      </c>
      <c r="F44" s="23">
        <f aca="true" t="shared" si="8" ref="F44:U44">SUM(F45:F50)</f>
        <v>0</v>
      </c>
      <c r="G44" s="5">
        <f t="shared" si="8"/>
        <v>55</v>
      </c>
      <c r="H44" s="5">
        <f t="shared" si="8"/>
        <v>17</v>
      </c>
      <c r="I44" s="5">
        <f t="shared" si="8"/>
        <v>15</v>
      </c>
      <c r="J44" s="5">
        <f t="shared" si="8"/>
        <v>14</v>
      </c>
      <c r="K44" s="5">
        <f t="shared" si="8"/>
        <v>4</v>
      </c>
      <c r="L44" s="5">
        <f t="shared" si="8"/>
        <v>2</v>
      </c>
      <c r="M44" s="5">
        <f t="shared" si="8"/>
        <v>3</v>
      </c>
      <c r="N44" s="5">
        <f t="shared" si="8"/>
        <v>1</v>
      </c>
      <c r="O44" s="5">
        <f t="shared" si="8"/>
        <v>48</v>
      </c>
      <c r="P44" s="5">
        <f t="shared" si="8"/>
        <v>63</v>
      </c>
      <c r="Q44" s="5">
        <f t="shared" si="8"/>
        <v>965</v>
      </c>
      <c r="R44" s="5">
        <f t="shared" si="8"/>
        <v>11054</v>
      </c>
      <c r="S44" s="5">
        <f t="shared" si="8"/>
        <v>1474770</v>
      </c>
      <c r="T44" s="5">
        <f t="shared" si="8"/>
        <v>18911</v>
      </c>
      <c r="U44" s="27">
        <f t="shared" si="8"/>
        <v>62459</v>
      </c>
    </row>
    <row r="45" spans="1:21" ht="12">
      <c r="A45" s="51"/>
      <c r="B45" s="3"/>
      <c r="C45" s="3"/>
      <c r="D45" s="20" t="s">
        <v>8</v>
      </c>
      <c r="E45" s="5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8">
        <v>0</v>
      </c>
    </row>
    <row r="46" spans="1:21" ht="12">
      <c r="A46" s="51"/>
      <c r="B46" s="3"/>
      <c r="C46" s="3"/>
      <c r="D46" s="20" t="s">
        <v>9</v>
      </c>
      <c r="E46" s="5">
        <v>9</v>
      </c>
      <c r="F46" s="23">
        <v>0</v>
      </c>
      <c r="G46" s="5">
        <v>7</v>
      </c>
      <c r="H46" s="23">
        <v>0</v>
      </c>
      <c r="I46" s="5">
        <v>2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5">
        <v>3</v>
      </c>
      <c r="P46" s="5">
        <v>6</v>
      </c>
      <c r="Q46" s="5">
        <v>23</v>
      </c>
      <c r="R46" s="5">
        <v>419</v>
      </c>
      <c r="S46" s="5">
        <v>7990</v>
      </c>
      <c r="T46" s="5">
        <v>722</v>
      </c>
      <c r="U46" s="27">
        <v>1983</v>
      </c>
    </row>
    <row r="47" spans="1:21" ht="12">
      <c r="A47" s="51"/>
      <c r="B47" s="3"/>
      <c r="C47" s="3"/>
      <c r="D47" s="20" t="s">
        <v>10</v>
      </c>
      <c r="E47" s="5">
        <v>49</v>
      </c>
      <c r="F47" s="23">
        <v>0</v>
      </c>
      <c r="G47" s="5">
        <v>19</v>
      </c>
      <c r="H47" s="5">
        <v>9</v>
      </c>
      <c r="I47" s="5">
        <v>5</v>
      </c>
      <c r="J47" s="5">
        <v>9</v>
      </c>
      <c r="K47" s="5">
        <v>3</v>
      </c>
      <c r="L47" s="5">
        <v>2</v>
      </c>
      <c r="M47" s="5">
        <v>2</v>
      </c>
      <c r="N47" s="5">
        <v>0</v>
      </c>
      <c r="O47" s="5">
        <v>21</v>
      </c>
      <c r="P47" s="5">
        <v>28</v>
      </c>
      <c r="Q47" s="5">
        <v>528</v>
      </c>
      <c r="R47" s="5">
        <v>4978</v>
      </c>
      <c r="S47" s="5">
        <v>759331</v>
      </c>
      <c r="T47" s="5">
        <v>3526</v>
      </c>
      <c r="U47" s="27">
        <v>14667</v>
      </c>
    </row>
    <row r="48" spans="1:21" ht="12">
      <c r="A48" s="51"/>
      <c r="B48" s="3"/>
      <c r="C48" s="3"/>
      <c r="D48" s="20" t="s">
        <v>11</v>
      </c>
      <c r="E48" s="5">
        <v>14</v>
      </c>
      <c r="F48" s="23">
        <v>0</v>
      </c>
      <c r="G48" s="5">
        <v>10</v>
      </c>
      <c r="H48" s="5">
        <v>1</v>
      </c>
      <c r="I48" s="5">
        <v>1</v>
      </c>
      <c r="J48" s="5">
        <v>2</v>
      </c>
      <c r="K48" s="23">
        <v>0</v>
      </c>
      <c r="L48" s="23">
        <v>0</v>
      </c>
      <c r="M48" s="23">
        <v>0</v>
      </c>
      <c r="N48" s="23">
        <v>0</v>
      </c>
      <c r="O48" s="5">
        <v>5</v>
      </c>
      <c r="P48" s="5">
        <v>9</v>
      </c>
      <c r="Q48" s="5">
        <v>50</v>
      </c>
      <c r="R48" s="5">
        <v>741</v>
      </c>
      <c r="S48" s="5">
        <v>148125</v>
      </c>
      <c r="T48" s="5">
        <v>8519</v>
      </c>
      <c r="U48" s="27">
        <v>7421</v>
      </c>
    </row>
    <row r="49" spans="1:21" ht="12">
      <c r="A49" s="51"/>
      <c r="B49" s="3"/>
      <c r="C49" s="3"/>
      <c r="D49" s="20" t="s">
        <v>12</v>
      </c>
      <c r="E49" s="5">
        <v>11</v>
      </c>
      <c r="F49" s="23">
        <v>0</v>
      </c>
      <c r="G49" s="5">
        <v>8</v>
      </c>
      <c r="H49" s="23">
        <v>0</v>
      </c>
      <c r="I49" s="5">
        <v>3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5">
        <v>4</v>
      </c>
      <c r="P49" s="5">
        <v>7</v>
      </c>
      <c r="Q49" s="5">
        <v>30</v>
      </c>
      <c r="R49" s="5">
        <v>353</v>
      </c>
      <c r="S49" s="5">
        <v>26809</v>
      </c>
      <c r="T49" s="5">
        <v>2456</v>
      </c>
      <c r="U49" s="27">
        <v>2002</v>
      </c>
    </row>
    <row r="50" spans="1:21" ht="12">
      <c r="A50" s="52"/>
      <c r="B50" s="6"/>
      <c r="C50" s="6"/>
      <c r="D50" s="21" t="s">
        <v>13</v>
      </c>
      <c r="E50" s="7">
        <v>28</v>
      </c>
      <c r="F50" s="23">
        <v>0</v>
      </c>
      <c r="G50" s="7">
        <v>11</v>
      </c>
      <c r="H50" s="7">
        <v>7</v>
      </c>
      <c r="I50" s="7">
        <v>4</v>
      </c>
      <c r="J50" s="7">
        <v>3</v>
      </c>
      <c r="K50" s="7">
        <v>1</v>
      </c>
      <c r="L50" s="23">
        <v>0</v>
      </c>
      <c r="M50" s="7">
        <v>1</v>
      </c>
      <c r="N50" s="7">
        <v>1</v>
      </c>
      <c r="O50" s="7">
        <v>15</v>
      </c>
      <c r="P50" s="7">
        <v>13</v>
      </c>
      <c r="Q50" s="7">
        <v>334</v>
      </c>
      <c r="R50" s="7">
        <v>4563</v>
      </c>
      <c r="S50" s="7">
        <v>532515</v>
      </c>
      <c r="T50" s="7">
        <v>3688</v>
      </c>
      <c r="U50" s="31">
        <v>36386</v>
      </c>
    </row>
    <row r="51" spans="1:21" ht="12" customHeight="1">
      <c r="A51" s="50" t="s">
        <v>48</v>
      </c>
      <c r="B51" s="53" t="s">
        <v>5</v>
      </c>
      <c r="C51" s="53"/>
      <c r="D51" s="54"/>
      <c r="E51" s="2">
        <f aca="true" t="shared" si="9" ref="E51:Q51">E52+E59</f>
        <v>192</v>
      </c>
      <c r="F51" s="2">
        <f t="shared" si="9"/>
        <v>1</v>
      </c>
      <c r="G51" s="2">
        <f t="shared" si="9"/>
        <v>63</v>
      </c>
      <c r="H51" s="2">
        <f t="shared" si="9"/>
        <v>31</v>
      </c>
      <c r="I51" s="2">
        <f t="shared" si="9"/>
        <v>44</v>
      </c>
      <c r="J51" s="2">
        <f t="shared" si="9"/>
        <v>36</v>
      </c>
      <c r="K51" s="2">
        <f t="shared" si="9"/>
        <v>7</v>
      </c>
      <c r="L51" s="2">
        <f t="shared" si="9"/>
        <v>4</v>
      </c>
      <c r="M51" s="2">
        <f t="shared" si="9"/>
        <v>4</v>
      </c>
      <c r="N51" s="2">
        <f t="shared" si="9"/>
        <v>2</v>
      </c>
      <c r="O51" s="2">
        <f t="shared" si="9"/>
        <v>129</v>
      </c>
      <c r="P51" s="2">
        <f t="shared" si="9"/>
        <v>63</v>
      </c>
      <c r="Q51" s="2">
        <f t="shared" si="9"/>
        <v>1810</v>
      </c>
      <c r="R51" s="2">
        <f>R59</f>
        <v>14528</v>
      </c>
      <c r="S51" s="2">
        <f>S52+S59</f>
        <v>6492976</v>
      </c>
      <c r="T51" s="2">
        <f>T52+T59</f>
        <v>360559</v>
      </c>
      <c r="U51" s="26">
        <f>U52+U59</f>
        <v>265367</v>
      </c>
    </row>
    <row r="52" spans="1:21" ht="12" customHeight="1">
      <c r="A52" s="51"/>
      <c r="B52" s="3"/>
      <c r="C52" s="55" t="s">
        <v>6</v>
      </c>
      <c r="D52" s="56"/>
      <c r="E52" s="5">
        <f aca="true" t="shared" si="10" ref="E52:Q52">SUM(E53:E58)</f>
        <v>62</v>
      </c>
      <c r="F52" s="5">
        <f t="shared" si="10"/>
        <v>1</v>
      </c>
      <c r="G52" s="5">
        <f t="shared" si="10"/>
        <v>20</v>
      </c>
      <c r="H52" s="5">
        <f t="shared" si="10"/>
        <v>8</v>
      </c>
      <c r="I52" s="5">
        <f t="shared" si="10"/>
        <v>17</v>
      </c>
      <c r="J52" s="5">
        <f t="shared" si="10"/>
        <v>10</v>
      </c>
      <c r="K52" s="5">
        <f t="shared" si="10"/>
        <v>4</v>
      </c>
      <c r="L52" s="5">
        <f t="shared" si="10"/>
        <v>1</v>
      </c>
      <c r="M52" s="5">
        <f t="shared" si="10"/>
        <v>1</v>
      </c>
      <c r="N52" s="5">
        <f t="shared" si="10"/>
        <v>0</v>
      </c>
      <c r="O52" s="5">
        <f t="shared" si="10"/>
        <v>55</v>
      </c>
      <c r="P52" s="5">
        <f t="shared" si="10"/>
        <v>7</v>
      </c>
      <c r="Q52" s="5">
        <f t="shared" si="10"/>
        <v>496</v>
      </c>
      <c r="R52" s="23">
        <v>0</v>
      </c>
      <c r="S52" s="5">
        <f>SUM(S53:S58)</f>
        <v>4520369</v>
      </c>
      <c r="T52" s="5">
        <f>SUM(T53:T58)</f>
        <v>216555</v>
      </c>
      <c r="U52" s="27">
        <f>SUM(U53:U58)</f>
        <v>139222</v>
      </c>
    </row>
    <row r="53" spans="1:21" ht="12">
      <c r="A53" s="51"/>
      <c r="B53" s="3"/>
      <c r="C53" s="4"/>
      <c r="D53" s="20" t="s">
        <v>8</v>
      </c>
      <c r="E53" s="5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8">
        <v>0</v>
      </c>
    </row>
    <row r="54" spans="1:21" ht="12">
      <c r="A54" s="51"/>
      <c r="B54" s="3"/>
      <c r="C54" s="4"/>
      <c r="D54" s="20" t="s">
        <v>18</v>
      </c>
      <c r="E54" s="5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8">
        <v>0</v>
      </c>
    </row>
    <row r="55" spans="1:21" ht="12">
      <c r="A55" s="51"/>
      <c r="B55" s="3"/>
      <c r="C55" s="4"/>
      <c r="D55" s="20" t="s">
        <v>10</v>
      </c>
      <c r="E55" s="5">
        <v>7</v>
      </c>
      <c r="F55" s="23">
        <v>0</v>
      </c>
      <c r="G55" s="5">
        <v>5</v>
      </c>
      <c r="H55" s="5">
        <v>0</v>
      </c>
      <c r="I55" s="5">
        <v>0</v>
      </c>
      <c r="J55" s="5">
        <v>1</v>
      </c>
      <c r="K55" s="5">
        <v>1</v>
      </c>
      <c r="L55" s="23">
        <v>0</v>
      </c>
      <c r="M55" s="23">
        <v>0</v>
      </c>
      <c r="N55" s="23">
        <v>0</v>
      </c>
      <c r="O55" s="5">
        <v>6</v>
      </c>
      <c r="P55" s="5">
        <v>1</v>
      </c>
      <c r="Q55" s="5">
        <v>48</v>
      </c>
      <c r="R55" s="23">
        <v>0</v>
      </c>
      <c r="S55" s="5">
        <v>2216064</v>
      </c>
      <c r="T55" s="23">
        <v>0</v>
      </c>
      <c r="U55" s="27">
        <v>50520</v>
      </c>
    </row>
    <row r="56" spans="1:21" ht="12">
      <c r="A56" s="51"/>
      <c r="B56" s="3"/>
      <c r="C56" s="4"/>
      <c r="D56" s="20" t="s">
        <v>19</v>
      </c>
      <c r="E56" s="5">
        <v>36</v>
      </c>
      <c r="F56" s="23">
        <v>0</v>
      </c>
      <c r="G56" s="5">
        <v>9</v>
      </c>
      <c r="H56" s="5">
        <v>6</v>
      </c>
      <c r="I56" s="5">
        <v>12</v>
      </c>
      <c r="J56" s="5">
        <v>7</v>
      </c>
      <c r="K56" s="5">
        <v>2</v>
      </c>
      <c r="L56" s="23">
        <v>0</v>
      </c>
      <c r="M56" s="23">
        <v>0</v>
      </c>
      <c r="N56" s="23">
        <v>0</v>
      </c>
      <c r="O56" s="5">
        <v>32</v>
      </c>
      <c r="P56" s="5">
        <v>4</v>
      </c>
      <c r="Q56" s="5">
        <v>243</v>
      </c>
      <c r="R56" s="23">
        <v>0</v>
      </c>
      <c r="S56" s="5">
        <v>1491528</v>
      </c>
      <c r="T56" s="5">
        <v>71103</v>
      </c>
      <c r="U56" s="27">
        <v>52758</v>
      </c>
    </row>
    <row r="57" spans="1:21" ht="12">
      <c r="A57" s="51"/>
      <c r="B57" s="3"/>
      <c r="C57" s="4"/>
      <c r="D57" s="20" t="s">
        <v>20</v>
      </c>
      <c r="E57" s="5">
        <v>15</v>
      </c>
      <c r="F57" s="5">
        <v>1</v>
      </c>
      <c r="G57" s="5">
        <v>5</v>
      </c>
      <c r="H57" s="5">
        <v>1</v>
      </c>
      <c r="I57" s="5">
        <v>5</v>
      </c>
      <c r="J57" s="5">
        <v>1</v>
      </c>
      <c r="K57" s="5">
        <v>1</v>
      </c>
      <c r="L57" s="5">
        <v>1</v>
      </c>
      <c r="M57" s="23">
        <v>0</v>
      </c>
      <c r="N57" s="23">
        <v>0</v>
      </c>
      <c r="O57" s="5">
        <v>13</v>
      </c>
      <c r="P57" s="5">
        <v>2</v>
      </c>
      <c r="Q57" s="5">
        <v>130</v>
      </c>
      <c r="R57" s="23">
        <v>0</v>
      </c>
      <c r="S57" s="5">
        <v>502990</v>
      </c>
      <c r="T57" s="5">
        <v>142922</v>
      </c>
      <c r="U57" s="27">
        <v>18076</v>
      </c>
    </row>
    <row r="58" spans="1:21" ht="12">
      <c r="A58" s="51"/>
      <c r="B58" s="3"/>
      <c r="C58" s="4"/>
      <c r="D58" s="20" t="s">
        <v>21</v>
      </c>
      <c r="E58" s="5">
        <v>4</v>
      </c>
      <c r="F58" s="23">
        <v>0</v>
      </c>
      <c r="G58" s="5">
        <v>1</v>
      </c>
      <c r="H58" s="5">
        <v>1</v>
      </c>
      <c r="I58" s="5">
        <v>0</v>
      </c>
      <c r="J58" s="5">
        <v>1</v>
      </c>
      <c r="K58" s="23">
        <v>0</v>
      </c>
      <c r="L58" s="23">
        <v>0</v>
      </c>
      <c r="M58" s="5">
        <v>1</v>
      </c>
      <c r="N58" s="23">
        <v>0</v>
      </c>
      <c r="O58" s="5">
        <v>4</v>
      </c>
      <c r="P58" s="23">
        <v>0</v>
      </c>
      <c r="Q58" s="5">
        <v>75</v>
      </c>
      <c r="R58" s="23">
        <v>0</v>
      </c>
      <c r="S58" s="5">
        <v>309787</v>
      </c>
      <c r="T58" s="5">
        <v>2530</v>
      </c>
      <c r="U58" s="27">
        <v>17868</v>
      </c>
    </row>
    <row r="59" spans="1:21" ht="12" customHeight="1">
      <c r="A59" s="51"/>
      <c r="B59" s="3"/>
      <c r="C59" s="55" t="s">
        <v>7</v>
      </c>
      <c r="D59" s="56"/>
      <c r="E59" s="5">
        <f aca="true" t="shared" si="11" ref="E59:U59">SUM(E60:E65)</f>
        <v>130</v>
      </c>
      <c r="F59" s="23">
        <f t="shared" si="11"/>
        <v>0</v>
      </c>
      <c r="G59" s="5">
        <f t="shared" si="11"/>
        <v>43</v>
      </c>
      <c r="H59" s="5">
        <f t="shared" si="11"/>
        <v>23</v>
      </c>
      <c r="I59" s="5">
        <f t="shared" si="11"/>
        <v>27</v>
      </c>
      <c r="J59" s="5">
        <f t="shared" si="11"/>
        <v>26</v>
      </c>
      <c r="K59" s="5">
        <f t="shared" si="11"/>
        <v>3</v>
      </c>
      <c r="L59" s="5">
        <f t="shared" si="11"/>
        <v>3</v>
      </c>
      <c r="M59" s="5">
        <f t="shared" si="11"/>
        <v>3</v>
      </c>
      <c r="N59" s="5">
        <f t="shared" si="11"/>
        <v>2</v>
      </c>
      <c r="O59" s="5">
        <f t="shared" si="11"/>
        <v>74</v>
      </c>
      <c r="P59" s="5">
        <f t="shared" si="11"/>
        <v>56</v>
      </c>
      <c r="Q59" s="5">
        <f t="shared" si="11"/>
        <v>1314</v>
      </c>
      <c r="R59" s="5">
        <f t="shared" si="11"/>
        <v>14528</v>
      </c>
      <c r="S59" s="5">
        <f t="shared" si="11"/>
        <v>1972607</v>
      </c>
      <c r="T59" s="5">
        <f t="shared" si="11"/>
        <v>144004</v>
      </c>
      <c r="U59" s="27">
        <f t="shared" si="11"/>
        <v>126145</v>
      </c>
    </row>
    <row r="60" spans="1:21" ht="12">
      <c r="A60" s="51"/>
      <c r="B60" s="3"/>
      <c r="C60" s="3"/>
      <c r="D60" s="20" t="s">
        <v>8</v>
      </c>
      <c r="E60" s="5">
        <v>2</v>
      </c>
      <c r="F60" s="23">
        <v>0</v>
      </c>
      <c r="G60" s="23">
        <v>0</v>
      </c>
      <c r="H60" s="23">
        <v>0</v>
      </c>
      <c r="I60" s="23">
        <v>0</v>
      </c>
      <c r="J60" s="5">
        <v>2</v>
      </c>
      <c r="K60" s="23">
        <v>0</v>
      </c>
      <c r="L60" s="23">
        <v>0</v>
      </c>
      <c r="M60" s="23">
        <v>0</v>
      </c>
      <c r="N60" s="23">
        <v>0</v>
      </c>
      <c r="O60" s="5">
        <v>1</v>
      </c>
      <c r="P60" s="5">
        <v>1</v>
      </c>
      <c r="Q60" s="5">
        <v>29</v>
      </c>
      <c r="R60" s="22">
        <v>173</v>
      </c>
      <c r="S60" s="22">
        <v>35045</v>
      </c>
      <c r="T60" s="22">
        <v>0</v>
      </c>
      <c r="U60" s="29">
        <v>4199</v>
      </c>
    </row>
    <row r="61" spans="1:21" ht="12">
      <c r="A61" s="51"/>
      <c r="B61" s="3"/>
      <c r="C61" s="3"/>
      <c r="D61" s="20" t="s">
        <v>9</v>
      </c>
      <c r="E61" s="5">
        <v>12</v>
      </c>
      <c r="F61" s="23">
        <v>0</v>
      </c>
      <c r="G61" s="5">
        <v>7</v>
      </c>
      <c r="H61" s="5">
        <v>2</v>
      </c>
      <c r="I61" s="5">
        <v>3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5">
        <v>4</v>
      </c>
      <c r="P61" s="5">
        <v>8</v>
      </c>
      <c r="Q61" s="5">
        <v>36</v>
      </c>
      <c r="R61" s="22">
        <v>1524</v>
      </c>
      <c r="S61" s="22">
        <v>63008</v>
      </c>
      <c r="T61" s="22">
        <v>315</v>
      </c>
      <c r="U61" s="29">
        <v>9667</v>
      </c>
    </row>
    <row r="62" spans="1:21" ht="12">
      <c r="A62" s="51"/>
      <c r="B62" s="3"/>
      <c r="C62" s="3"/>
      <c r="D62" s="20" t="s">
        <v>10</v>
      </c>
      <c r="E62" s="5">
        <v>44</v>
      </c>
      <c r="F62" s="23">
        <v>0</v>
      </c>
      <c r="G62" s="5">
        <v>11</v>
      </c>
      <c r="H62" s="5">
        <v>8</v>
      </c>
      <c r="I62" s="5">
        <v>6</v>
      </c>
      <c r="J62" s="5">
        <v>12</v>
      </c>
      <c r="K62" s="5">
        <v>2</v>
      </c>
      <c r="L62" s="5">
        <v>2</v>
      </c>
      <c r="M62" s="5">
        <v>1</v>
      </c>
      <c r="N62" s="5">
        <v>2</v>
      </c>
      <c r="O62" s="5">
        <v>20</v>
      </c>
      <c r="P62" s="5">
        <v>24</v>
      </c>
      <c r="Q62" s="5">
        <v>661</v>
      </c>
      <c r="R62" s="5">
        <v>4525</v>
      </c>
      <c r="S62" s="5">
        <v>703198</v>
      </c>
      <c r="T62" s="5">
        <v>2319</v>
      </c>
      <c r="U62" s="27">
        <v>20411</v>
      </c>
    </row>
    <row r="63" spans="1:21" ht="12">
      <c r="A63" s="51"/>
      <c r="B63" s="3"/>
      <c r="C63" s="3"/>
      <c r="D63" s="20" t="s">
        <v>11</v>
      </c>
      <c r="E63" s="5">
        <v>20</v>
      </c>
      <c r="F63" s="23">
        <v>0</v>
      </c>
      <c r="G63" s="5">
        <v>8</v>
      </c>
      <c r="H63" s="5">
        <v>2</v>
      </c>
      <c r="I63" s="5">
        <v>6</v>
      </c>
      <c r="J63" s="5">
        <v>4</v>
      </c>
      <c r="K63" s="23">
        <v>0</v>
      </c>
      <c r="L63" s="23">
        <v>0</v>
      </c>
      <c r="M63" s="23">
        <v>0</v>
      </c>
      <c r="N63" s="23">
        <v>0</v>
      </c>
      <c r="O63" s="5">
        <v>15</v>
      </c>
      <c r="P63" s="5">
        <v>5</v>
      </c>
      <c r="Q63" s="5">
        <v>117</v>
      </c>
      <c r="R63" s="5">
        <v>677</v>
      </c>
      <c r="S63" s="5">
        <v>398754</v>
      </c>
      <c r="T63" s="5">
        <v>100783</v>
      </c>
      <c r="U63" s="27">
        <v>25453</v>
      </c>
    </row>
    <row r="64" spans="1:21" ht="12">
      <c r="A64" s="51"/>
      <c r="B64" s="3"/>
      <c r="C64" s="3"/>
      <c r="D64" s="20" t="s">
        <v>12</v>
      </c>
      <c r="E64" s="5">
        <v>12</v>
      </c>
      <c r="F64" s="23">
        <v>0</v>
      </c>
      <c r="G64" s="5">
        <v>7</v>
      </c>
      <c r="H64" s="5">
        <v>2</v>
      </c>
      <c r="I64" s="5">
        <v>3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5">
        <v>5</v>
      </c>
      <c r="P64" s="5">
        <v>7</v>
      </c>
      <c r="Q64" s="5">
        <v>38</v>
      </c>
      <c r="R64" s="5">
        <v>513</v>
      </c>
      <c r="S64" s="5">
        <v>25022</v>
      </c>
      <c r="T64" s="5">
        <v>4182</v>
      </c>
      <c r="U64" s="27">
        <v>4564</v>
      </c>
    </row>
    <row r="65" spans="1:21" ht="12">
      <c r="A65" s="52"/>
      <c r="B65" s="6"/>
      <c r="C65" s="6"/>
      <c r="D65" s="21" t="s">
        <v>13</v>
      </c>
      <c r="E65" s="7">
        <v>40</v>
      </c>
      <c r="F65" s="30">
        <v>0</v>
      </c>
      <c r="G65" s="7">
        <v>10</v>
      </c>
      <c r="H65" s="7">
        <v>9</v>
      </c>
      <c r="I65" s="7">
        <v>9</v>
      </c>
      <c r="J65" s="7">
        <v>8</v>
      </c>
      <c r="K65" s="7">
        <v>1</v>
      </c>
      <c r="L65" s="7">
        <v>1</v>
      </c>
      <c r="M65" s="7">
        <v>2</v>
      </c>
      <c r="N65" s="30">
        <v>0</v>
      </c>
      <c r="O65" s="7">
        <v>29</v>
      </c>
      <c r="P65" s="7">
        <v>11</v>
      </c>
      <c r="Q65" s="7">
        <v>433</v>
      </c>
      <c r="R65" s="7">
        <v>7116</v>
      </c>
      <c r="S65" s="7">
        <v>747580</v>
      </c>
      <c r="T65" s="7">
        <v>36405</v>
      </c>
      <c r="U65" s="31">
        <v>61851</v>
      </c>
    </row>
  </sheetData>
  <mergeCells count="29">
    <mergeCell ref="A51:A65"/>
    <mergeCell ref="B51:D51"/>
    <mergeCell ref="C52:D52"/>
    <mergeCell ref="C59:D59"/>
    <mergeCell ref="A36:A50"/>
    <mergeCell ref="B36:D36"/>
    <mergeCell ref="C37:D37"/>
    <mergeCell ref="C44:D44"/>
    <mergeCell ref="A21:A35"/>
    <mergeCell ref="B21:D21"/>
    <mergeCell ref="C22:D22"/>
    <mergeCell ref="C29:D29"/>
    <mergeCell ref="A6:A20"/>
    <mergeCell ref="B6:D6"/>
    <mergeCell ref="C7:D7"/>
    <mergeCell ref="C14:D14"/>
    <mergeCell ref="U4:U5"/>
    <mergeCell ref="Q4:Q5"/>
    <mergeCell ref="R4:R5"/>
    <mergeCell ref="S4:S5"/>
    <mergeCell ref="T4:T5"/>
    <mergeCell ref="A3:A5"/>
    <mergeCell ref="B3:D5"/>
    <mergeCell ref="E3:N3"/>
    <mergeCell ref="O3:P3"/>
    <mergeCell ref="E4:E5"/>
    <mergeCell ref="F4:F5"/>
    <mergeCell ref="O4:O5"/>
    <mergeCell ref="P4:P5"/>
  </mergeCells>
  <printOptions/>
  <pageMargins left="0.75" right="0.75" top="1" bottom="1" header="0.512" footer="0.512"/>
  <pageSetup firstPageNumber="99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2.25390625" style="1" customWidth="1"/>
    <col min="4" max="4" width="22.125" style="1" customWidth="1"/>
    <col min="5" max="16" width="7.625" style="1" customWidth="1"/>
    <col min="17" max="17" width="9.125" style="1" bestFit="1" customWidth="1"/>
    <col min="18" max="18" width="10.375" style="1" customWidth="1"/>
    <col min="19" max="19" width="13.75390625" style="1" customWidth="1"/>
    <col min="20" max="20" width="12.375" style="1" customWidth="1"/>
    <col min="21" max="21" width="10.75390625" style="1" customWidth="1"/>
    <col min="22" max="16384" width="9.00390625" style="1" customWidth="1"/>
  </cols>
  <sheetData>
    <row r="1" spans="1:13" ht="12">
      <c r="A1" s="38" t="s">
        <v>60</v>
      </c>
      <c r="M1" s="38" t="s">
        <v>63</v>
      </c>
    </row>
    <row r="2" spans="1:13" ht="8.25" customHeight="1">
      <c r="A2" s="38"/>
      <c r="M2" s="38"/>
    </row>
    <row r="3" spans="1:21" ht="23.25" customHeight="1">
      <c r="A3" s="59" t="s">
        <v>0</v>
      </c>
      <c r="B3" s="39" t="s">
        <v>57</v>
      </c>
      <c r="C3" s="39"/>
      <c r="D3" s="40"/>
      <c r="E3" s="39" t="s">
        <v>58</v>
      </c>
      <c r="F3" s="39"/>
      <c r="G3" s="39"/>
      <c r="H3" s="39"/>
      <c r="I3" s="39"/>
      <c r="J3" s="39"/>
      <c r="K3" s="39"/>
      <c r="L3" s="39"/>
      <c r="M3" s="39"/>
      <c r="N3" s="39"/>
      <c r="O3" s="45" t="s">
        <v>59</v>
      </c>
      <c r="P3" s="40"/>
      <c r="Q3" s="14" t="s">
        <v>2</v>
      </c>
      <c r="R3" s="13" t="s">
        <v>3</v>
      </c>
      <c r="S3" s="14" t="s">
        <v>56</v>
      </c>
      <c r="T3" s="37" t="s">
        <v>55</v>
      </c>
      <c r="U3" s="14" t="s">
        <v>4</v>
      </c>
    </row>
    <row r="4" spans="1:21" ht="12">
      <c r="A4" s="60"/>
      <c r="B4" s="41"/>
      <c r="C4" s="41"/>
      <c r="D4" s="42"/>
      <c r="E4" s="40" t="s">
        <v>1</v>
      </c>
      <c r="F4" s="46" t="s">
        <v>26</v>
      </c>
      <c r="G4" s="15" t="s">
        <v>22</v>
      </c>
      <c r="H4" s="15" t="s">
        <v>25</v>
      </c>
      <c r="I4" s="15" t="s">
        <v>28</v>
      </c>
      <c r="J4" s="15" t="s">
        <v>30</v>
      </c>
      <c r="K4" s="15" t="s">
        <v>32</v>
      </c>
      <c r="L4" s="15" t="s">
        <v>34</v>
      </c>
      <c r="M4" s="15" t="s">
        <v>36</v>
      </c>
      <c r="N4" s="15" t="s">
        <v>37</v>
      </c>
      <c r="O4" s="46" t="s">
        <v>38</v>
      </c>
      <c r="P4" s="46" t="s">
        <v>39</v>
      </c>
      <c r="Q4" s="49" t="s">
        <v>42</v>
      </c>
      <c r="R4" s="57" t="s">
        <v>44</v>
      </c>
      <c r="S4" s="49" t="s">
        <v>45</v>
      </c>
      <c r="T4" s="49" t="s">
        <v>45</v>
      </c>
      <c r="U4" s="49" t="s">
        <v>45</v>
      </c>
    </row>
    <row r="5" spans="1:21" ht="12">
      <c r="A5" s="61"/>
      <c r="B5" s="43"/>
      <c r="C5" s="43"/>
      <c r="D5" s="44"/>
      <c r="E5" s="44"/>
      <c r="F5" s="47"/>
      <c r="G5" s="16" t="s">
        <v>23</v>
      </c>
      <c r="H5" s="16" t="s">
        <v>24</v>
      </c>
      <c r="I5" s="16" t="s">
        <v>27</v>
      </c>
      <c r="J5" s="16" t="s">
        <v>29</v>
      </c>
      <c r="K5" s="16" t="s">
        <v>31</v>
      </c>
      <c r="L5" s="16" t="s">
        <v>33</v>
      </c>
      <c r="M5" s="16" t="s">
        <v>35</v>
      </c>
      <c r="N5" s="16" t="s">
        <v>41</v>
      </c>
      <c r="O5" s="48"/>
      <c r="P5" s="48"/>
      <c r="Q5" s="47"/>
      <c r="R5" s="58"/>
      <c r="S5" s="47"/>
      <c r="T5" s="47"/>
      <c r="U5" s="47"/>
    </row>
    <row r="6" spans="1:21" ht="12" customHeight="1">
      <c r="A6" s="51" t="s">
        <v>49</v>
      </c>
      <c r="B6" s="55" t="s">
        <v>5</v>
      </c>
      <c r="C6" s="55"/>
      <c r="D6" s="56"/>
      <c r="E6" s="5">
        <f aca="true" t="shared" si="0" ref="E6:Q6">E7+E14</f>
        <v>269</v>
      </c>
      <c r="F6" s="23">
        <f t="shared" si="0"/>
        <v>0</v>
      </c>
      <c r="G6" s="5">
        <f t="shared" si="0"/>
        <v>89</v>
      </c>
      <c r="H6" s="5">
        <f t="shared" si="0"/>
        <v>58</v>
      </c>
      <c r="I6" s="5">
        <f t="shared" si="0"/>
        <v>60</v>
      </c>
      <c r="J6" s="5">
        <f t="shared" si="0"/>
        <v>30</v>
      </c>
      <c r="K6" s="5">
        <f t="shared" si="0"/>
        <v>17</v>
      </c>
      <c r="L6" s="5">
        <f t="shared" si="0"/>
        <v>9</v>
      </c>
      <c r="M6" s="5">
        <f t="shared" si="0"/>
        <v>4</v>
      </c>
      <c r="N6" s="5">
        <f t="shared" si="0"/>
        <v>2</v>
      </c>
      <c r="O6" s="5">
        <f t="shared" si="0"/>
        <v>175</v>
      </c>
      <c r="P6" s="5">
        <f t="shared" si="0"/>
        <v>94</v>
      </c>
      <c r="Q6" s="5">
        <f t="shared" si="0"/>
        <v>2422</v>
      </c>
      <c r="R6" s="5">
        <f>R14</f>
        <v>21806</v>
      </c>
      <c r="S6" s="5">
        <f>S7+S14</f>
        <v>7135847</v>
      </c>
      <c r="T6" s="5">
        <f>T7+T14</f>
        <v>85344</v>
      </c>
      <c r="U6" s="27">
        <f>U7+U14</f>
        <v>353171</v>
      </c>
    </row>
    <row r="7" spans="1:21" ht="12" customHeight="1">
      <c r="A7" s="51"/>
      <c r="B7" s="3"/>
      <c r="C7" s="55" t="s">
        <v>6</v>
      </c>
      <c r="D7" s="56"/>
      <c r="E7" s="5">
        <f aca="true" t="shared" si="1" ref="E7:Q7">SUM(E8:E13)</f>
        <v>58</v>
      </c>
      <c r="F7" s="23">
        <f t="shared" si="1"/>
        <v>0</v>
      </c>
      <c r="G7" s="5">
        <f t="shared" si="1"/>
        <v>10</v>
      </c>
      <c r="H7" s="5">
        <f t="shared" si="1"/>
        <v>11</v>
      </c>
      <c r="I7" s="5">
        <f t="shared" si="1"/>
        <v>22</v>
      </c>
      <c r="J7" s="5">
        <f t="shared" si="1"/>
        <v>5</v>
      </c>
      <c r="K7" s="5">
        <f t="shared" si="1"/>
        <v>5</v>
      </c>
      <c r="L7" s="5">
        <f t="shared" si="1"/>
        <v>4</v>
      </c>
      <c r="M7" s="5">
        <f t="shared" si="1"/>
        <v>1</v>
      </c>
      <c r="N7" s="5">
        <f t="shared" si="1"/>
        <v>0</v>
      </c>
      <c r="O7" s="5">
        <f t="shared" si="1"/>
        <v>53</v>
      </c>
      <c r="P7" s="5">
        <f t="shared" si="1"/>
        <v>5</v>
      </c>
      <c r="Q7" s="5">
        <f t="shared" si="1"/>
        <v>606</v>
      </c>
      <c r="R7" s="23">
        <v>0</v>
      </c>
      <c r="S7" s="5">
        <f>SUM(S8:S13)</f>
        <v>4412866</v>
      </c>
      <c r="T7" s="5">
        <f>SUM(T8:T13)</f>
        <v>4832</v>
      </c>
      <c r="U7" s="27">
        <f>SUM(U8:U13)</f>
        <v>166152</v>
      </c>
    </row>
    <row r="8" spans="1:21" ht="12">
      <c r="A8" s="51"/>
      <c r="B8" s="3"/>
      <c r="C8" s="4"/>
      <c r="D8" s="20" t="s">
        <v>8</v>
      </c>
      <c r="E8" s="5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8">
        <v>0</v>
      </c>
    </row>
    <row r="9" spans="1:21" ht="12">
      <c r="A9" s="51"/>
      <c r="B9" s="3"/>
      <c r="C9" s="4"/>
      <c r="D9" s="20" t="s">
        <v>18</v>
      </c>
      <c r="E9" s="5">
        <v>2</v>
      </c>
      <c r="F9" s="23">
        <v>0</v>
      </c>
      <c r="G9" s="5">
        <v>1</v>
      </c>
      <c r="H9" s="23">
        <v>0</v>
      </c>
      <c r="I9" s="5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">
        <v>2</v>
      </c>
      <c r="Q9" s="5">
        <v>6</v>
      </c>
      <c r="R9" s="23">
        <v>0</v>
      </c>
      <c r="S9" s="22">
        <v>4314</v>
      </c>
      <c r="T9" s="22">
        <v>0</v>
      </c>
      <c r="U9" s="29">
        <v>310</v>
      </c>
    </row>
    <row r="10" spans="1:21" ht="12">
      <c r="A10" s="51"/>
      <c r="B10" s="3"/>
      <c r="C10" s="4"/>
      <c r="D10" s="20" t="s">
        <v>10</v>
      </c>
      <c r="E10" s="5">
        <v>14</v>
      </c>
      <c r="F10" s="23">
        <v>0</v>
      </c>
      <c r="G10" s="5">
        <v>2</v>
      </c>
      <c r="H10" s="5">
        <v>2</v>
      </c>
      <c r="I10" s="5">
        <v>4</v>
      </c>
      <c r="J10" s="5">
        <v>2</v>
      </c>
      <c r="K10" s="5">
        <v>2</v>
      </c>
      <c r="L10" s="5">
        <v>1</v>
      </c>
      <c r="M10" s="5">
        <v>1</v>
      </c>
      <c r="N10" s="23">
        <v>0</v>
      </c>
      <c r="O10" s="5">
        <v>13</v>
      </c>
      <c r="P10" s="5">
        <v>1</v>
      </c>
      <c r="Q10" s="5">
        <v>218</v>
      </c>
      <c r="R10" s="23">
        <v>0</v>
      </c>
      <c r="S10" s="5">
        <v>2120193</v>
      </c>
      <c r="T10" s="5">
        <v>853</v>
      </c>
      <c r="U10" s="27">
        <v>49833</v>
      </c>
    </row>
    <row r="11" spans="1:21" ht="12">
      <c r="A11" s="51"/>
      <c r="B11" s="3"/>
      <c r="C11" s="4"/>
      <c r="D11" s="20" t="s">
        <v>19</v>
      </c>
      <c r="E11" s="5">
        <v>15</v>
      </c>
      <c r="F11" s="23">
        <v>0</v>
      </c>
      <c r="G11" s="5">
        <v>4</v>
      </c>
      <c r="H11" s="5">
        <v>3</v>
      </c>
      <c r="I11" s="5">
        <v>5</v>
      </c>
      <c r="J11" s="5">
        <v>1</v>
      </c>
      <c r="K11" s="5">
        <v>1</v>
      </c>
      <c r="L11" s="5">
        <v>1</v>
      </c>
      <c r="M11" s="23">
        <v>0</v>
      </c>
      <c r="N11" s="23">
        <v>0</v>
      </c>
      <c r="O11" s="5">
        <v>13</v>
      </c>
      <c r="P11" s="5">
        <v>2</v>
      </c>
      <c r="Q11" s="5">
        <v>131</v>
      </c>
      <c r="R11" s="23">
        <v>0</v>
      </c>
      <c r="S11" s="5">
        <v>1064611</v>
      </c>
      <c r="T11" s="5">
        <v>3</v>
      </c>
      <c r="U11" s="27">
        <v>40009</v>
      </c>
    </row>
    <row r="12" spans="1:21" ht="12">
      <c r="A12" s="51"/>
      <c r="B12" s="3"/>
      <c r="C12" s="4"/>
      <c r="D12" s="20" t="s">
        <v>20</v>
      </c>
      <c r="E12" s="5">
        <v>12</v>
      </c>
      <c r="F12" s="23">
        <v>0</v>
      </c>
      <c r="G12" s="5">
        <v>1</v>
      </c>
      <c r="H12" s="5">
        <v>3</v>
      </c>
      <c r="I12" s="5">
        <v>6</v>
      </c>
      <c r="J12" s="5">
        <v>1</v>
      </c>
      <c r="K12" s="23">
        <v>0</v>
      </c>
      <c r="L12" s="5">
        <v>1</v>
      </c>
      <c r="M12" s="23">
        <v>0</v>
      </c>
      <c r="N12" s="23">
        <v>0</v>
      </c>
      <c r="O12" s="5">
        <v>12</v>
      </c>
      <c r="P12" s="23">
        <v>0</v>
      </c>
      <c r="Q12" s="5">
        <v>87</v>
      </c>
      <c r="R12" s="23">
        <v>0</v>
      </c>
      <c r="S12" s="22">
        <v>404691</v>
      </c>
      <c r="T12" s="22">
        <v>3702</v>
      </c>
      <c r="U12" s="29">
        <v>22505</v>
      </c>
    </row>
    <row r="13" spans="1:21" ht="12">
      <c r="A13" s="51"/>
      <c r="B13" s="3"/>
      <c r="C13" s="4"/>
      <c r="D13" s="20" t="s">
        <v>21</v>
      </c>
      <c r="E13" s="5">
        <v>15</v>
      </c>
      <c r="F13" s="23">
        <v>0</v>
      </c>
      <c r="G13" s="5">
        <v>2</v>
      </c>
      <c r="H13" s="5">
        <v>3</v>
      </c>
      <c r="I13" s="5">
        <v>6</v>
      </c>
      <c r="J13" s="5">
        <v>1</v>
      </c>
      <c r="K13" s="5">
        <v>2</v>
      </c>
      <c r="L13" s="5">
        <v>1</v>
      </c>
      <c r="M13" s="23">
        <v>0</v>
      </c>
      <c r="N13" s="23">
        <v>0</v>
      </c>
      <c r="O13" s="5">
        <v>15</v>
      </c>
      <c r="P13" s="23">
        <v>0</v>
      </c>
      <c r="Q13" s="5">
        <v>164</v>
      </c>
      <c r="R13" s="23">
        <v>0</v>
      </c>
      <c r="S13" s="5">
        <v>819057</v>
      </c>
      <c r="T13" s="5">
        <v>274</v>
      </c>
      <c r="U13" s="27">
        <v>53495</v>
      </c>
    </row>
    <row r="14" spans="1:21" ht="12" customHeight="1">
      <c r="A14" s="51"/>
      <c r="B14" s="3"/>
      <c r="C14" s="55" t="s">
        <v>7</v>
      </c>
      <c r="D14" s="56"/>
      <c r="E14" s="5">
        <f aca="true" t="shared" si="2" ref="E14:U14">SUM(E15:E20)</f>
        <v>211</v>
      </c>
      <c r="F14" s="23">
        <f t="shared" si="2"/>
        <v>0</v>
      </c>
      <c r="G14" s="5">
        <f t="shared" si="2"/>
        <v>79</v>
      </c>
      <c r="H14" s="5">
        <f t="shared" si="2"/>
        <v>47</v>
      </c>
      <c r="I14" s="5">
        <f t="shared" si="2"/>
        <v>38</v>
      </c>
      <c r="J14" s="5">
        <f t="shared" si="2"/>
        <v>25</v>
      </c>
      <c r="K14" s="5">
        <f t="shared" si="2"/>
        <v>12</v>
      </c>
      <c r="L14" s="5">
        <f t="shared" si="2"/>
        <v>5</v>
      </c>
      <c r="M14" s="5">
        <f t="shared" si="2"/>
        <v>3</v>
      </c>
      <c r="N14" s="5">
        <f t="shared" si="2"/>
        <v>2</v>
      </c>
      <c r="O14" s="5">
        <f t="shared" si="2"/>
        <v>122</v>
      </c>
      <c r="P14" s="5">
        <f t="shared" si="2"/>
        <v>89</v>
      </c>
      <c r="Q14" s="5">
        <f t="shared" si="2"/>
        <v>1816</v>
      </c>
      <c r="R14" s="5">
        <f t="shared" si="2"/>
        <v>21806</v>
      </c>
      <c r="S14" s="5">
        <f t="shared" si="2"/>
        <v>2722981</v>
      </c>
      <c r="T14" s="5">
        <f t="shared" si="2"/>
        <v>80512</v>
      </c>
      <c r="U14" s="27">
        <f t="shared" si="2"/>
        <v>187019</v>
      </c>
    </row>
    <row r="15" spans="1:21" ht="12">
      <c r="A15" s="51"/>
      <c r="B15" s="3"/>
      <c r="C15" s="3"/>
      <c r="D15" s="20" t="s">
        <v>8</v>
      </c>
      <c r="E15" s="5">
        <v>1</v>
      </c>
      <c r="F15" s="23">
        <v>0</v>
      </c>
      <c r="G15" s="23">
        <v>0</v>
      </c>
      <c r="H15" s="23">
        <v>0</v>
      </c>
      <c r="I15" s="5">
        <v>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5">
        <v>1</v>
      </c>
      <c r="P15" s="23">
        <v>0</v>
      </c>
      <c r="Q15" s="5">
        <v>6</v>
      </c>
      <c r="R15" s="5">
        <v>30</v>
      </c>
      <c r="S15" s="22">
        <v>132</v>
      </c>
      <c r="T15" s="22">
        <v>0</v>
      </c>
      <c r="U15" s="29">
        <v>100</v>
      </c>
    </row>
    <row r="16" spans="1:21" ht="12">
      <c r="A16" s="51"/>
      <c r="B16" s="3"/>
      <c r="C16" s="3"/>
      <c r="D16" s="20" t="s">
        <v>9</v>
      </c>
      <c r="E16" s="5">
        <v>23</v>
      </c>
      <c r="F16" s="23">
        <v>0</v>
      </c>
      <c r="G16" s="5">
        <v>10</v>
      </c>
      <c r="H16" s="5">
        <v>8</v>
      </c>
      <c r="I16" s="5">
        <v>4</v>
      </c>
      <c r="J16" s="5">
        <v>1</v>
      </c>
      <c r="K16" s="23">
        <v>0</v>
      </c>
      <c r="L16" s="23">
        <v>0</v>
      </c>
      <c r="M16" s="23">
        <v>0</v>
      </c>
      <c r="N16" s="23">
        <v>0</v>
      </c>
      <c r="O16" s="5">
        <v>13</v>
      </c>
      <c r="P16" s="5">
        <v>10</v>
      </c>
      <c r="Q16" s="5">
        <v>83</v>
      </c>
      <c r="R16" s="5">
        <v>2771</v>
      </c>
      <c r="S16" s="5">
        <v>79513</v>
      </c>
      <c r="T16" s="5">
        <v>465</v>
      </c>
      <c r="U16" s="27">
        <v>27664</v>
      </c>
    </row>
    <row r="17" spans="1:21" ht="12">
      <c r="A17" s="51"/>
      <c r="B17" s="3"/>
      <c r="C17" s="3"/>
      <c r="D17" s="20" t="s">
        <v>10</v>
      </c>
      <c r="E17" s="5">
        <v>59</v>
      </c>
      <c r="F17" s="23">
        <v>0</v>
      </c>
      <c r="G17" s="5">
        <v>16</v>
      </c>
      <c r="H17" s="5">
        <v>9</v>
      </c>
      <c r="I17" s="5">
        <v>13</v>
      </c>
      <c r="J17" s="5">
        <v>8</v>
      </c>
      <c r="K17" s="5">
        <v>8</v>
      </c>
      <c r="L17" s="5">
        <v>2</v>
      </c>
      <c r="M17" s="5">
        <v>2</v>
      </c>
      <c r="N17" s="5">
        <v>1</v>
      </c>
      <c r="O17" s="5">
        <v>33</v>
      </c>
      <c r="P17" s="5">
        <v>26</v>
      </c>
      <c r="Q17" s="5">
        <v>765</v>
      </c>
      <c r="R17" s="5">
        <v>9076</v>
      </c>
      <c r="S17" s="5">
        <v>1360664</v>
      </c>
      <c r="T17" s="5">
        <v>12331</v>
      </c>
      <c r="U17" s="27">
        <v>35800</v>
      </c>
    </row>
    <row r="18" spans="1:21" ht="12">
      <c r="A18" s="51"/>
      <c r="B18" s="3"/>
      <c r="C18" s="3"/>
      <c r="D18" s="20" t="s">
        <v>11</v>
      </c>
      <c r="E18" s="5">
        <v>21</v>
      </c>
      <c r="F18" s="23">
        <v>0</v>
      </c>
      <c r="G18" s="5">
        <v>6</v>
      </c>
      <c r="H18" s="5">
        <v>5</v>
      </c>
      <c r="I18" s="5">
        <v>4</v>
      </c>
      <c r="J18" s="5">
        <v>5</v>
      </c>
      <c r="K18" s="5">
        <v>1</v>
      </c>
      <c r="L18" s="23">
        <v>0</v>
      </c>
      <c r="M18" s="23">
        <v>0</v>
      </c>
      <c r="N18" s="23">
        <v>0</v>
      </c>
      <c r="O18" s="5">
        <v>16</v>
      </c>
      <c r="P18" s="5">
        <v>5</v>
      </c>
      <c r="Q18" s="5">
        <v>153</v>
      </c>
      <c r="R18" s="5">
        <v>1965</v>
      </c>
      <c r="S18" s="22">
        <v>420798</v>
      </c>
      <c r="T18" s="22">
        <v>47281</v>
      </c>
      <c r="U18" s="29">
        <v>23501</v>
      </c>
    </row>
    <row r="19" spans="1:21" ht="12">
      <c r="A19" s="51"/>
      <c r="B19" s="3"/>
      <c r="C19" s="3"/>
      <c r="D19" s="20" t="s">
        <v>12</v>
      </c>
      <c r="E19" s="5">
        <v>25</v>
      </c>
      <c r="F19" s="23">
        <v>0</v>
      </c>
      <c r="G19" s="5">
        <v>12</v>
      </c>
      <c r="H19" s="5">
        <v>8</v>
      </c>
      <c r="I19" s="5">
        <v>4</v>
      </c>
      <c r="J19" s="5">
        <v>1</v>
      </c>
      <c r="K19" s="23">
        <v>0</v>
      </c>
      <c r="L19" s="23">
        <v>0</v>
      </c>
      <c r="M19" s="23">
        <v>0</v>
      </c>
      <c r="N19" s="23">
        <v>0</v>
      </c>
      <c r="O19" s="5">
        <v>11</v>
      </c>
      <c r="P19" s="5">
        <v>14</v>
      </c>
      <c r="Q19" s="5">
        <v>88</v>
      </c>
      <c r="R19" s="5">
        <v>2007</v>
      </c>
      <c r="S19" s="5">
        <v>122239</v>
      </c>
      <c r="T19" s="5">
        <v>3756</v>
      </c>
      <c r="U19" s="27">
        <v>22023</v>
      </c>
    </row>
    <row r="20" spans="1:21" ht="12">
      <c r="A20" s="52"/>
      <c r="B20" s="6"/>
      <c r="C20" s="6"/>
      <c r="D20" s="21" t="s">
        <v>13</v>
      </c>
      <c r="E20" s="7">
        <v>82</v>
      </c>
      <c r="F20" s="30">
        <v>0</v>
      </c>
      <c r="G20" s="7">
        <v>35</v>
      </c>
      <c r="H20" s="7">
        <v>17</v>
      </c>
      <c r="I20" s="7">
        <v>12</v>
      </c>
      <c r="J20" s="7">
        <v>10</v>
      </c>
      <c r="K20" s="7">
        <v>3</v>
      </c>
      <c r="L20" s="7">
        <v>3</v>
      </c>
      <c r="M20" s="7">
        <v>1</v>
      </c>
      <c r="N20" s="7">
        <v>1</v>
      </c>
      <c r="O20" s="7">
        <v>48</v>
      </c>
      <c r="P20" s="7">
        <v>34</v>
      </c>
      <c r="Q20" s="7">
        <v>721</v>
      </c>
      <c r="R20" s="7">
        <v>5957</v>
      </c>
      <c r="S20" s="7">
        <v>739635</v>
      </c>
      <c r="T20" s="7">
        <v>16679</v>
      </c>
      <c r="U20" s="31">
        <v>77931</v>
      </c>
    </row>
    <row r="21" spans="1:21" ht="12" customHeight="1">
      <c r="A21" s="50" t="s">
        <v>50</v>
      </c>
      <c r="B21" s="53" t="s">
        <v>5</v>
      </c>
      <c r="C21" s="53"/>
      <c r="D21" s="54"/>
      <c r="E21" s="2">
        <f aca="true" t="shared" si="3" ref="E21:Q21">E22+E29</f>
        <v>125</v>
      </c>
      <c r="F21" s="25">
        <f t="shared" si="3"/>
        <v>0</v>
      </c>
      <c r="G21" s="2">
        <f t="shared" si="3"/>
        <v>39</v>
      </c>
      <c r="H21" s="2">
        <f t="shared" si="3"/>
        <v>28</v>
      </c>
      <c r="I21" s="2">
        <f t="shared" si="3"/>
        <v>22</v>
      </c>
      <c r="J21" s="2">
        <f t="shared" si="3"/>
        <v>24</v>
      </c>
      <c r="K21" s="2">
        <f t="shared" si="3"/>
        <v>9</v>
      </c>
      <c r="L21" s="25">
        <f t="shared" si="3"/>
        <v>0</v>
      </c>
      <c r="M21" s="2">
        <f t="shared" si="3"/>
        <v>2</v>
      </c>
      <c r="N21" s="2">
        <f t="shared" si="3"/>
        <v>1</v>
      </c>
      <c r="O21" s="2">
        <f t="shared" si="3"/>
        <v>83</v>
      </c>
      <c r="P21" s="2">
        <f t="shared" si="3"/>
        <v>42</v>
      </c>
      <c r="Q21" s="2">
        <f t="shared" si="3"/>
        <v>1201</v>
      </c>
      <c r="R21" s="2">
        <f>R29</f>
        <v>14545</v>
      </c>
      <c r="S21" s="2">
        <f>S22+S29</f>
        <v>1626590</v>
      </c>
      <c r="T21" s="2">
        <f>T22+T29</f>
        <v>29805</v>
      </c>
      <c r="U21" s="26">
        <f>U22+U29</f>
        <v>144269</v>
      </c>
    </row>
    <row r="22" spans="1:21" ht="12" customHeight="1">
      <c r="A22" s="51"/>
      <c r="B22" s="3"/>
      <c r="C22" s="55" t="s">
        <v>6</v>
      </c>
      <c r="D22" s="56"/>
      <c r="E22" s="5">
        <f aca="true" t="shared" si="4" ref="E22:Q22">SUM(E23:E28)</f>
        <v>29</v>
      </c>
      <c r="F22" s="23">
        <f t="shared" si="4"/>
        <v>0</v>
      </c>
      <c r="G22" s="5">
        <f t="shared" si="4"/>
        <v>11</v>
      </c>
      <c r="H22" s="5">
        <f t="shared" si="4"/>
        <v>6</v>
      </c>
      <c r="I22" s="5">
        <f t="shared" si="4"/>
        <v>5</v>
      </c>
      <c r="J22" s="5">
        <f t="shared" si="4"/>
        <v>4</v>
      </c>
      <c r="K22" s="5">
        <f t="shared" si="4"/>
        <v>2</v>
      </c>
      <c r="L22" s="23">
        <f t="shared" si="4"/>
        <v>0</v>
      </c>
      <c r="M22" s="5">
        <f t="shared" si="4"/>
        <v>1</v>
      </c>
      <c r="N22" s="5">
        <f t="shared" si="4"/>
        <v>0</v>
      </c>
      <c r="O22" s="5">
        <f t="shared" si="4"/>
        <v>24</v>
      </c>
      <c r="P22" s="5">
        <f t="shared" si="4"/>
        <v>5</v>
      </c>
      <c r="Q22" s="5">
        <f t="shared" si="4"/>
        <v>213</v>
      </c>
      <c r="R22" s="23">
        <v>0</v>
      </c>
      <c r="S22" s="5">
        <f>SUM(S23:S28)</f>
        <v>575232</v>
      </c>
      <c r="T22" s="5">
        <f>SUM(T23:T28)</f>
        <v>13216</v>
      </c>
      <c r="U22" s="27">
        <f>SUM(U23:U28)</f>
        <v>46860</v>
      </c>
    </row>
    <row r="23" spans="1:21" ht="12">
      <c r="A23" s="51"/>
      <c r="B23" s="3"/>
      <c r="C23" s="4"/>
      <c r="D23" s="20" t="s">
        <v>8</v>
      </c>
      <c r="E23" s="5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8">
        <v>0</v>
      </c>
    </row>
    <row r="24" spans="1:21" ht="12">
      <c r="A24" s="51"/>
      <c r="B24" s="3"/>
      <c r="C24" s="4"/>
      <c r="D24" s="20" t="s">
        <v>18</v>
      </c>
      <c r="E24" s="5">
        <v>1</v>
      </c>
      <c r="F24" s="23">
        <v>0</v>
      </c>
      <c r="G24" s="5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5">
        <v>1</v>
      </c>
      <c r="P24" s="23">
        <v>0</v>
      </c>
      <c r="Q24" s="5">
        <v>2</v>
      </c>
      <c r="R24" s="23">
        <v>0</v>
      </c>
      <c r="S24" s="22">
        <v>3500</v>
      </c>
      <c r="T24" s="22">
        <v>0</v>
      </c>
      <c r="U24" s="29">
        <v>20</v>
      </c>
    </row>
    <row r="25" spans="1:21" ht="12">
      <c r="A25" s="51"/>
      <c r="B25" s="3"/>
      <c r="C25" s="4"/>
      <c r="D25" s="20" t="s">
        <v>10</v>
      </c>
      <c r="E25" s="5">
        <v>8</v>
      </c>
      <c r="F25" s="23">
        <v>0</v>
      </c>
      <c r="G25" s="5">
        <v>3</v>
      </c>
      <c r="H25" s="5">
        <v>2</v>
      </c>
      <c r="I25" s="5">
        <v>1</v>
      </c>
      <c r="J25" s="23">
        <v>0</v>
      </c>
      <c r="K25" s="5">
        <v>1</v>
      </c>
      <c r="L25" s="23">
        <v>0</v>
      </c>
      <c r="M25" s="5">
        <v>1</v>
      </c>
      <c r="N25" s="23">
        <v>0</v>
      </c>
      <c r="O25" s="5">
        <v>7</v>
      </c>
      <c r="P25" s="5">
        <v>1</v>
      </c>
      <c r="Q25" s="5">
        <v>94</v>
      </c>
      <c r="R25" s="23">
        <v>0</v>
      </c>
      <c r="S25" s="5">
        <v>187306</v>
      </c>
      <c r="T25" s="5">
        <v>911</v>
      </c>
      <c r="U25" s="27">
        <v>7582</v>
      </c>
    </row>
    <row r="26" spans="1:21" ht="12">
      <c r="A26" s="51"/>
      <c r="B26" s="3"/>
      <c r="C26" s="4"/>
      <c r="D26" s="20" t="s">
        <v>19</v>
      </c>
      <c r="E26" s="5">
        <v>10</v>
      </c>
      <c r="F26" s="23">
        <v>0</v>
      </c>
      <c r="G26" s="5">
        <v>2</v>
      </c>
      <c r="H26" s="5">
        <v>3</v>
      </c>
      <c r="I26" s="5">
        <v>3</v>
      </c>
      <c r="J26" s="5">
        <v>2</v>
      </c>
      <c r="K26" s="23">
        <v>0</v>
      </c>
      <c r="L26" s="23">
        <v>0</v>
      </c>
      <c r="M26" s="23">
        <v>0</v>
      </c>
      <c r="N26" s="23">
        <v>0</v>
      </c>
      <c r="O26" s="5">
        <v>8</v>
      </c>
      <c r="P26" s="5">
        <v>2</v>
      </c>
      <c r="Q26" s="5">
        <v>55</v>
      </c>
      <c r="R26" s="23">
        <v>0</v>
      </c>
      <c r="S26" s="5">
        <v>161575</v>
      </c>
      <c r="T26" s="5">
        <v>6561</v>
      </c>
      <c r="U26" s="27">
        <v>5156</v>
      </c>
    </row>
    <row r="27" spans="1:21" ht="12">
      <c r="A27" s="51"/>
      <c r="B27" s="3"/>
      <c r="C27" s="4"/>
      <c r="D27" s="20" t="s">
        <v>20</v>
      </c>
      <c r="E27" s="5">
        <v>8</v>
      </c>
      <c r="F27" s="23">
        <v>0</v>
      </c>
      <c r="G27" s="5">
        <v>3</v>
      </c>
      <c r="H27" s="5">
        <v>1</v>
      </c>
      <c r="I27" s="5">
        <v>1</v>
      </c>
      <c r="J27" s="5">
        <v>2</v>
      </c>
      <c r="K27" s="5">
        <v>1</v>
      </c>
      <c r="L27" s="23">
        <v>0</v>
      </c>
      <c r="M27" s="23">
        <v>0</v>
      </c>
      <c r="N27" s="23">
        <v>0</v>
      </c>
      <c r="O27" s="5">
        <v>6</v>
      </c>
      <c r="P27" s="5">
        <v>2</v>
      </c>
      <c r="Q27" s="5">
        <v>58</v>
      </c>
      <c r="R27" s="23">
        <v>0</v>
      </c>
      <c r="S27" s="5">
        <v>220601</v>
      </c>
      <c r="T27" s="5">
        <v>5044</v>
      </c>
      <c r="U27" s="27">
        <v>33762</v>
      </c>
    </row>
    <row r="28" spans="1:21" ht="12">
      <c r="A28" s="51"/>
      <c r="B28" s="3"/>
      <c r="C28" s="4"/>
      <c r="D28" s="20" t="s">
        <v>21</v>
      </c>
      <c r="E28" s="5">
        <v>2</v>
      </c>
      <c r="F28" s="23">
        <v>0</v>
      </c>
      <c r="G28" s="5">
        <v>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5">
        <v>2</v>
      </c>
      <c r="P28" s="23">
        <v>0</v>
      </c>
      <c r="Q28" s="5">
        <v>4</v>
      </c>
      <c r="R28" s="23">
        <v>0</v>
      </c>
      <c r="S28" s="22">
        <v>2250</v>
      </c>
      <c r="T28" s="22">
        <v>700</v>
      </c>
      <c r="U28" s="29">
        <v>340</v>
      </c>
    </row>
    <row r="29" spans="1:21" ht="12" customHeight="1">
      <c r="A29" s="51"/>
      <c r="B29" s="3"/>
      <c r="C29" s="55" t="s">
        <v>7</v>
      </c>
      <c r="D29" s="56"/>
      <c r="E29" s="5">
        <f aca="true" t="shared" si="5" ref="E29:U29">SUM(E30:E35)</f>
        <v>96</v>
      </c>
      <c r="F29" s="23">
        <f t="shared" si="5"/>
        <v>0</v>
      </c>
      <c r="G29" s="5">
        <f t="shared" si="5"/>
        <v>28</v>
      </c>
      <c r="H29" s="5">
        <f t="shared" si="5"/>
        <v>22</v>
      </c>
      <c r="I29" s="5">
        <f t="shared" si="5"/>
        <v>17</v>
      </c>
      <c r="J29" s="5">
        <f t="shared" si="5"/>
        <v>20</v>
      </c>
      <c r="K29" s="5">
        <f t="shared" si="5"/>
        <v>7</v>
      </c>
      <c r="L29" s="23">
        <f t="shared" si="5"/>
        <v>0</v>
      </c>
      <c r="M29" s="5">
        <f t="shared" si="5"/>
        <v>1</v>
      </c>
      <c r="N29" s="5">
        <f t="shared" si="5"/>
        <v>1</v>
      </c>
      <c r="O29" s="5">
        <f t="shared" si="5"/>
        <v>59</v>
      </c>
      <c r="P29" s="5">
        <f t="shared" si="5"/>
        <v>37</v>
      </c>
      <c r="Q29" s="5">
        <f t="shared" si="5"/>
        <v>988</v>
      </c>
      <c r="R29" s="5">
        <f t="shared" si="5"/>
        <v>14545</v>
      </c>
      <c r="S29" s="5">
        <f t="shared" si="5"/>
        <v>1051358</v>
      </c>
      <c r="T29" s="5">
        <f t="shared" si="5"/>
        <v>16589</v>
      </c>
      <c r="U29" s="27">
        <f t="shared" si="5"/>
        <v>97409</v>
      </c>
    </row>
    <row r="30" spans="1:21" ht="12">
      <c r="A30" s="51"/>
      <c r="B30" s="3"/>
      <c r="C30" s="3"/>
      <c r="D30" s="20" t="s">
        <v>8</v>
      </c>
      <c r="E30" s="5">
        <v>2</v>
      </c>
      <c r="F30" s="23">
        <v>0</v>
      </c>
      <c r="G30" s="23">
        <v>0</v>
      </c>
      <c r="H30" s="23">
        <v>0</v>
      </c>
      <c r="I30" s="5">
        <v>1</v>
      </c>
      <c r="J30" s="23">
        <v>0</v>
      </c>
      <c r="K30" s="23">
        <v>0</v>
      </c>
      <c r="L30" s="23">
        <v>0</v>
      </c>
      <c r="M30" s="23">
        <v>0</v>
      </c>
      <c r="N30" s="5">
        <v>1</v>
      </c>
      <c r="O30" s="5">
        <v>2</v>
      </c>
      <c r="P30" s="23">
        <v>0</v>
      </c>
      <c r="Q30" s="5">
        <v>248</v>
      </c>
      <c r="R30" s="22">
        <v>5807</v>
      </c>
      <c r="S30" s="22">
        <v>56000</v>
      </c>
      <c r="T30" s="22">
        <v>0</v>
      </c>
      <c r="U30" s="29">
        <v>4000</v>
      </c>
    </row>
    <row r="31" spans="1:21" ht="12">
      <c r="A31" s="51"/>
      <c r="B31" s="3"/>
      <c r="C31" s="3"/>
      <c r="D31" s="20" t="s">
        <v>9</v>
      </c>
      <c r="E31" s="5">
        <v>5</v>
      </c>
      <c r="F31" s="23">
        <v>0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23">
        <v>0</v>
      </c>
      <c r="M31" s="23">
        <v>0</v>
      </c>
      <c r="N31" s="23">
        <v>0</v>
      </c>
      <c r="O31" s="5">
        <v>4</v>
      </c>
      <c r="P31" s="5">
        <v>1</v>
      </c>
      <c r="Q31" s="5">
        <v>54</v>
      </c>
      <c r="R31" s="22">
        <v>1995</v>
      </c>
      <c r="S31" s="22">
        <v>97073</v>
      </c>
      <c r="T31" s="22">
        <v>0</v>
      </c>
      <c r="U31" s="29">
        <v>18428</v>
      </c>
    </row>
    <row r="32" spans="1:21" ht="12">
      <c r="A32" s="51"/>
      <c r="B32" s="3"/>
      <c r="C32" s="3"/>
      <c r="D32" s="20" t="s">
        <v>10</v>
      </c>
      <c r="E32" s="5">
        <v>29</v>
      </c>
      <c r="F32" s="23">
        <v>0</v>
      </c>
      <c r="G32" s="5">
        <v>4</v>
      </c>
      <c r="H32" s="5">
        <v>6</v>
      </c>
      <c r="I32" s="5">
        <v>3</v>
      </c>
      <c r="J32" s="5">
        <v>11</v>
      </c>
      <c r="K32" s="5">
        <v>4</v>
      </c>
      <c r="L32" s="23">
        <v>0</v>
      </c>
      <c r="M32" s="5">
        <v>1</v>
      </c>
      <c r="N32" s="23">
        <v>0</v>
      </c>
      <c r="O32" s="5">
        <v>16</v>
      </c>
      <c r="P32" s="5">
        <v>13</v>
      </c>
      <c r="Q32" s="5">
        <v>374</v>
      </c>
      <c r="R32" s="5">
        <v>2615</v>
      </c>
      <c r="S32" s="5">
        <v>310308</v>
      </c>
      <c r="T32" s="5">
        <v>3704</v>
      </c>
      <c r="U32" s="27">
        <v>7784</v>
      </c>
    </row>
    <row r="33" spans="1:21" ht="12">
      <c r="A33" s="51"/>
      <c r="B33" s="3"/>
      <c r="C33" s="3"/>
      <c r="D33" s="20" t="s">
        <v>11</v>
      </c>
      <c r="E33" s="5">
        <v>19</v>
      </c>
      <c r="F33" s="23">
        <v>0</v>
      </c>
      <c r="G33" s="5">
        <v>10</v>
      </c>
      <c r="H33" s="5">
        <v>5</v>
      </c>
      <c r="I33" s="5">
        <v>3</v>
      </c>
      <c r="J33" s="5">
        <v>1</v>
      </c>
      <c r="K33" s="23">
        <v>0</v>
      </c>
      <c r="L33" s="23">
        <v>0</v>
      </c>
      <c r="M33" s="23">
        <v>0</v>
      </c>
      <c r="N33" s="23">
        <v>0</v>
      </c>
      <c r="O33" s="5">
        <v>13</v>
      </c>
      <c r="P33" s="5">
        <v>6</v>
      </c>
      <c r="Q33" s="5">
        <v>72</v>
      </c>
      <c r="R33" s="5">
        <v>581</v>
      </c>
      <c r="S33" s="5">
        <v>167297</v>
      </c>
      <c r="T33" s="5">
        <v>4316</v>
      </c>
      <c r="U33" s="27">
        <v>22029</v>
      </c>
    </row>
    <row r="34" spans="1:21" ht="12">
      <c r="A34" s="51"/>
      <c r="B34" s="3"/>
      <c r="C34" s="3"/>
      <c r="D34" s="20" t="s">
        <v>12</v>
      </c>
      <c r="E34" s="5">
        <v>7</v>
      </c>
      <c r="F34" s="23">
        <v>0</v>
      </c>
      <c r="G34" s="5">
        <v>5</v>
      </c>
      <c r="H34" s="5">
        <v>1</v>
      </c>
      <c r="I34" s="5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5">
        <v>1</v>
      </c>
      <c r="P34" s="5">
        <v>6</v>
      </c>
      <c r="Q34" s="5">
        <v>18</v>
      </c>
      <c r="R34" s="5">
        <v>157</v>
      </c>
      <c r="S34" s="5">
        <v>9275</v>
      </c>
      <c r="T34" s="5">
        <v>1266</v>
      </c>
      <c r="U34" s="27">
        <v>860</v>
      </c>
    </row>
    <row r="35" spans="1:21" ht="12">
      <c r="A35" s="52"/>
      <c r="B35" s="6"/>
      <c r="C35" s="6"/>
      <c r="D35" s="21" t="s">
        <v>13</v>
      </c>
      <c r="E35" s="7">
        <v>34</v>
      </c>
      <c r="F35" s="30">
        <v>0</v>
      </c>
      <c r="G35" s="7">
        <v>8</v>
      </c>
      <c r="H35" s="7">
        <v>9</v>
      </c>
      <c r="I35" s="7">
        <v>8</v>
      </c>
      <c r="J35" s="7">
        <v>7</v>
      </c>
      <c r="K35" s="7">
        <v>2</v>
      </c>
      <c r="L35" s="30">
        <v>0</v>
      </c>
      <c r="M35" s="30">
        <v>0</v>
      </c>
      <c r="N35" s="30">
        <v>0</v>
      </c>
      <c r="O35" s="7">
        <v>23</v>
      </c>
      <c r="P35" s="7">
        <v>11</v>
      </c>
      <c r="Q35" s="7">
        <v>222</v>
      </c>
      <c r="R35" s="7">
        <v>3390</v>
      </c>
      <c r="S35" s="7">
        <v>411405</v>
      </c>
      <c r="T35" s="7">
        <v>7303</v>
      </c>
      <c r="U35" s="31">
        <v>44308</v>
      </c>
    </row>
    <row r="36" spans="1:21" ht="12" customHeight="1">
      <c r="A36" s="50" t="s">
        <v>51</v>
      </c>
      <c r="B36" s="53" t="s">
        <v>5</v>
      </c>
      <c r="C36" s="53"/>
      <c r="D36" s="54"/>
      <c r="E36" s="2">
        <f aca="true" t="shared" si="6" ref="E36:Q36">E37+E44</f>
        <v>62</v>
      </c>
      <c r="F36" s="25">
        <f t="shared" si="6"/>
        <v>0</v>
      </c>
      <c r="G36" s="2">
        <f t="shared" si="6"/>
        <v>19</v>
      </c>
      <c r="H36" s="2">
        <f t="shared" si="6"/>
        <v>24</v>
      </c>
      <c r="I36" s="2">
        <f t="shared" si="6"/>
        <v>13</v>
      </c>
      <c r="J36" s="2">
        <f t="shared" si="6"/>
        <v>5</v>
      </c>
      <c r="K36" s="25">
        <f t="shared" si="6"/>
        <v>0</v>
      </c>
      <c r="L36" s="25">
        <f t="shared" si="6"/>
        <v>0</v>
      </c>
      <c r="M36" s="2">
        <f t="shared" si="6"/>
        <v>1</v>
      </c>
      <c r="N36" s="25">
        <f t="shared" si="6"/>
        <v>0</v>
      </c>
      <c r="O36" s="2">
        <f t="shared" si="6"/>
        <v>36</v>
      </c>
      <c r="P36" s="2">
        <f t="shared" si="6"/>
        <v>26</v>
      </c>
      <c r="Q36" s="2">
        <f t="shared" si="6"/>
        <v>351</v>
      </c>
      <c r="R36" s="2">
        <f>R44</f>
        <v>3855</v>
      </c>
      <c r="S36" s="2">
        <f>S37+S44</f>
        <v>522094</v>
      </c>
      <c r="T36" s="2">
        <f>T37+T44</f>
        <v>14282</v>
      </c>
      <c r="U36" s="26">
        <f>U37+U44</f>
        <v>28213</v>
      </c>
    </row>
    <row r="37" spans="1:21" ht="12" customHeight="1">
      <c r="A37" s="51"/>
      <c r="B37" s="3"/>
      <c r="C37" s="55" t="s">
        <v>6</v>
      </c>
      <c r="D37" s="56"/>
      <c r="E37" s="5">
        <f aca="true" t="shared" si="7" ref="E37:Q37">SUM(E38:E43)</f>
        <v>10</v>
      </c>
      <c r="F37" s="23">
        <f t="shared" si="7"/>
        <v>0</v>
      </c>
      <c r="G37" s="5">
        <f t="shared" si="7"/>
        <v>3</v>
      </c>
      <c r="H37" s="5">
        <f t="shared" si="7"/>
        <v>2</v>
      </c>
      <c r="I37" s="5">
        <f t="shared" si="7"/>
        <v>5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5">
        <f t="shared" si="7"/>
        <v>8</v>
      </c>
      <c r="P37" s="5">
        <f t="shared" si="7"/>
        <v>2</v>
      </c>
      <c r="Q37" s="5">
        <f t="shared" si="7"/>
        <v>49</v>
      </c>
      <c r="R37" s="23">
        <v>0</v>
      </c>
      <c r="S37" s="5">
        <f>SUM(S38:S43)</f>
        <v>122970</v>
      </c>
      <c r="T37" s="5">
        <f>SUM(T38:T43)</f>
        <v>3100</v>
      </c>
      <c r="U37" s="27">
        <f>SUM(U38:U43)</f>
        <v>6673</v>
      </c>
    </row>
    <row r="38" spans="1:21" ht="12">
      <c r="A38" s="51"/>
      <c r="B38" s="3"/>
      <c r="C38" s="4"/>
      <c r="D38" s="20" t="s">
        <v>8</v>
      </c>
      <c r="E38" s="5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8">
        <v>0</v>
      </c>
    </row>
    <row r="39" spans="1:21" ht="12">
      <c r="A39" s="51"/>
      <c r="B39" s="3"/>
      <c r="C39" s="4"/>
      <c r="D39" s="20" t="s">
        <v>18</v>
      </c>
      <c r="E39" s="5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8">
        <v>0</v>
      </c>
    </row>
    <row r="40" spans="1:21" ht="12">
      <c r="A40" s="51"/>
      <c r="B40" s="3"/>
      <c r="C40" s="4"/>
      <c r="D40" s="20" t="s">
        <v>10</v>
      </c>
      <c r="E40" s="5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8">
        <v>0</v>
      </c>
    </row>
    <row r="41" spans="1:21" ht="12">
      <c r="A41" s="51"/>
      <c r="B41" s="3"/>
      <c r="C41" s="4"/>
      <c r="D41" s="20" t="s">
        <v>19</v>
      </c>
      <c r="E41" s="5">
        <v>5</v>
      </c>
      <c r="F41" s="23">
        <v>0</v>
      </c>
      <c r="G41" s="5">
        <v>1</v>
      </c>
      <c r="H41" s="5">
        <v>1</v>
      </c>
      <c r="I41" s="5">
        <v>3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5">
        <v>4</v>
      </c>
      <c r="P41" s="5">
        <v>1</v>
      </c>
      <c r="Q41" s="5">
        <v>29</v>
      </c>
      <c r="R41" s="23">
        <v>0</v>
      </c>
      <c r="S41" s="5">
        <v>62460</v>
      </c>
      <c r="T41" s="5">
        <v>3100</v>
      </c>
      <c r="U41" s="27">
        <v>3720</v>
      </c>
    </row>
    <row r="42" spans="1:21" ht="12">
      <c r="A42" s="51"/>
      <c r="B42" s="3"/>
      <c r="C42" s="4"/>
      <c r="D42" s="20" t="s">
        <v>20</v>
      </c>
      <c r="E42" s="5">
        <v>4</v>
      </c>
      <c r="F42" s="23">
        <v>0</v>
      </c>
      <c r="G42" s="5">
        <v>1</v>
      </c>
      <c r="H42" s="5">
        <v>1</v>
      </c>
      <c r="I42" s="5">
        <v>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5">
        <v>4</v>
      </c>
      <c r="P42" s="23">
        <v>0</v>
      </c>
      <c r="Q42" s="5">
        <v>18</v>
      </c>
      <c r="R42" s="23">
        <v>0</v>
      </c>
      <c r="S42" s="22">
        <v>58018</v>
      </c>
      <c r="T42" s="22">
        <v>0</v>
      </c>
      <c r="U42" s="29">
        <v>2948</v>
      </c>
    </row>
    <row r="43" spans="1:21" ht="12">
      <c r="A43" s="51"/>
      <c r="B43" s="3"/>
      <c r="C43" s="4"/>
      <c r="D43" s="20" t="s">
        <v>21</v>
      </c>
      <c r="E43" s="5">
        <v>1</v>
      </c>
      <c r="F43" s="23">
        <v>0</v>
      </c>
      <c r="G43" s="5"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5">
        <v>1</v>
      </c>
      <c r="Q43" s="5">
        <v>2</v>
      </c>
      <c r="R43" s="23">
        <v>0</v>
      </c>
      <c r="S43" s="22">
        <v>2492</v>
      </c>
      <c r="T43" s="22">
        <v>0</v>
      </c>
      <c r="U43" s="29">
        <v>5</v>
      </c>
    </row>
    <row r="44" spans="1:21" ht="12" customHeight="1">
      <c r="A44" s="51"/>
      <c r="B44" s="3"/>
      <c r="C44" s="55" t="s">
        <v>7</v>
      </c>
      <c r="D44" s="56"/>
      <c r="E44" s="5">
        <f aca="true" t="shared" si="8" ref="E44:U44">SUM(E45:E50)</f>
        <v>52</v>
      </c>
      <c r="F44" s="23">
        <f t="shared" si="8"/>
        <v>0</v>
      </c>
      <c r="G44" s="5">
        <f t="shared" si="8"/>
        <v>16</v>
      </c>
      <c r="H44" s="5">
        <f t="shared" si="8"/>
        <v>22</v>
      </c>
      <c r="I44" s="5">
        <f t="shared" si="8"/>
        <v>8</v>
      </c>
      <c r="J44" s="5">
        <f t="shared" si="8"/>
        <v>5</v>
      </c>
      <c r="K44" s="23">
        <f t="shared" si="8"/>
        <v>0</v>
      </c>
      <c r="L44" s="23">
        <f t="shared" si="8"/>
        <v>0</v>
      </c>
      <c r="M44" s="5">
        <f t="shared" si="8"/>
        <v>1</v>
      </c>
      <c r="N44" s="23">
        <f t="shared" si="8"/>
        <v>0</v>
      </c>
      <c r="O44" s="5">
        <f t="shared" si="8"/>
        <v>28</v>
      </c>
      <c r="P44" s="5">
        <f t="shared" si="8"/>
        <v>24</v>
      </c>
      <c r="Q44" s="5">
        <f t="shared" si="8"/>
        <v>302</v>
      </c>
      <c r="R44" s="5">
        <f t="shared" si="8"/>
        <v>3855</v>
      </c>
      <c r="S44" s="5">
        <f t="shared" si="8"/>
        <v>399124</v>
      </c>
      <c r="T44" s="5">
        <f t="shared" si="8"/>
        <v>11182</v>
      </c>
      <c r="U44" s="27">
        <f t="shared" si="8"/>
        <v>21540</v>
      </c>
    </row>
    <row r="45" spans="1:21" ht="12">
      <c r="A45" s="51"/>
      <c r="B45" s="3"/>
      <c r="C45" s="3"/>
      <c r="D45" s="20" t="s">
        <v>8</v>
      </c>
      <c r="E45" s="5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8">
        <v>0</v>
      </c>
    </row>
    <row r="46" spans="1:21" ht="12">
      <c r="A46" s="51"/>
      <c r="B46" s="3"/>
      <c r="C46" s="3"/>
      <c r="D46" s="20" t="s">
        <v>9</v>
      </c>
      <c r="E46" s="5">
        <v>2</v>
      </c>
      <c r="F46" s="23">
        <v>0</v>
      </c>
      <c r="G46" s="5">
        <v>1</v>
      </c>
      <c r="H46" s="5">
        <v>1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5">
        <v>0</v>
      </c>
      <c r="P46" s="5">
        <v>2</v>
      </c>
      <c r="Q46" s="5">
        <v>5</v>
      </c>
      <c r="R46" s="22">
        <v>72</v>
      </c>
      <c r="S46" s="22">
        <v>2190</v>
      </c>
      <c r="T46" s="22">
        <v>0</v>
      </c>
      <c r="U46" s="29">
        <v>286</v>
      </c>
    </row>
    <row r="47" spans="1:21" ht="12">
      <c r="A47" s="51"/>
      <c r="B47" s="3"/>
      <c r="C47" s="3"/>
      <c r="D47" s="20" t="s">
        <v>10</v>
      </c>
      <c r="E47" s="5">
        <v>22</v>
      </c>
      <c r="F47" s="23">
        <v>0</v>
      </c>
      <c r="G47" s="5">
        <v>7</v>
      </c>
      <c r="H47" s="5">
        <v>12</v>
      </c>
      <c r="I47" s="5">
        <v>2</v>
      </c>
      <c r="J47" s="23">
        <v>0</v>
      </c>
      <c r="K47" s="23">
        <v>0</v>
      </c>
      <c r="L47" s="23">
        <v>0</v>
      </c>
      <c r="M47" s="5">
        <v>1</v>
      </c>
      <c r="N47" s="23">
        <v>0</v>
      </c>
      <c r="O47" s="5">
        <v>8</v>
      </c>
      <c r="P47" s="5">
        <v>14</v>
      </c>
      <c r="Q47" s="5">
        <v>141</v>
      </c>
      <c r="R47" s="5">
        <v>1697</v>
      </c>
      <c r="S47" s="5">
        <v>167396</v>
      </c>
      <c r="T47" s="5">
        <v>682</v>
      </c>
      <c r="U47" s="27">
        <v>5403</v>
      </c>
    </row>
    <row r="48" spans="1:21" ht="12">
      <c r="A48" s="51"/>
      <c r="B48" s="3"/>
      <c r="C48" s="3"/>
      <c r="D48" s="20" t="s">
        <v>11</v>
      </c>
      <c r="E48" s="5">
        <v>11</v>
      </c>
      <c r="F48" s="23">
        <v>0</v>
      </c>
      <c r="G48" s="5">
        <v>5</v>
      </c>
      <c r="H48" s="5">
        <v>3</v>
      </c>
      <c r="I48" s="5">
        <v>2</v>
      </c>
      <c r="J48" s="5">
        <v>1</v>
      </c>
      <c r="K48" s="23">
        <v>0</v>
      </c>
      <c r="L48" s="23">
        <v>0</v>
      </c>
      <c r="M48" s="23">
        <v>0</v>
      </c>
      <c r="N48" s="23">
        <v>0</v>
      </c>
      <c r="O48" s="5">
        <v>5</v>
      </c>
      <c r="P48" s="5">
        <v>6</v>
      </c>
      <c r="Q48" s="5">
        <v>46</v>
      </c>
      <c r="R48" s="5">
        <v>191</v>
      </c>
      <c r="S48" s="5">
        <v>59287</v>
      </c>
      <c r="T48" s="5">
        <v>10200</v>
      </c>
      <c r="U48" s="27">
        <v>7771</v>
      </c>
    </row>
    <row r="49" spans="1:21" ht="12">
      <c r="A49" s="51"/>
      <c r="B49" s="3"/>
      <c r="C49" s="3"/>
      <c r="D49" s="20" t="s">
        <v>12</v>
      </c>
      <c r="E49" s="5">
        <v>2</v>
      </c>
      <c r="F49" s="23">
        <v>0</v>
      </c>
      <c r="G49" s="23">
        <v>0</v>
      </c>
      <c r="H49" s="5">
        <v>2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5">
        <v>2</v>
      </c>
      <c r="P49" s="23">
        <v>0</v>
      </c>
      <c r="Q49" s="5">
        <v>7</v>
      </c>
      <c r="R49" s="22">
        <v>117</v>
      </c>
      <c r="S49" s="22">
        <v>7630</v>
      </c>
      <c r="T49" s="22">
        <v>0</v>
      </c>
      <c r="U49" s="29">
        <v>824</v>
      </c>
    </row>
    <row r="50" spans="1:21" ht="12">
      <c r="A50" s="52"/>
      <c r="B50" s="6"/>
      <c r="C50" s="6"/>
      <c r="D50" s="21" t="s">
        <v>13</v>
      </c>
      <c r="E50" s="7">
        <v>15</v>
      </c>
      <c r="F50" s="30">
        <v>0</v>
      </c>
      <c r="G50" s="7">
        <v>3</v>
      </c>
      <c r="H50" s="7">
        <v>4</v>
      </c>
      <c r="I50" s="7">
        <v>4</v>
      </c>
      <c r="J50" s="7">
        <v>4</v>
      </c>
      <c r="K50" s="30">
        <v>0</v>
      </c>
      <c r="L50" s="30">
        <v>0</v>
      </c>
      <c r="M50" s="30">
        <v>0</v>
      </c>
      <c r="N50" s="30">
        <v>0</v>
      </c>
      <c r="O50" s="7">
        <v>13</v>
      </c>
      <c r="P50" s="7">
        <v>2</v>
      </c>
      <c r="Q50" s="7">
        <v>103</v>
      </c>
      <c r="R50" s="7">
        <v>1778</v>
      </c>
      <c r="S50" s="7">
        <v>162621</v>
      </c>
      <c r="T50" s="7">
        <v>300</v>
      </c>
      <c r="U50" s="31">
        <v>7256</v>
      </c>
    </row>
    <row r="51" spans="1:21" ht="12" customHeight="1">
      <c r="A51" s="50" t="s">
        <v>52</v>
      </c>
      <c r="B51" s="53" t="s">
        <v>5</v>
      </c>
      <c r="C51" s="53"/>
      <c r="D51" s="54"/>
      <c r="E51" s="2">
        <f aca="true" t="shared" si="9" ref="E51:Q51">E52+E59</f>
        <v>403</v>
      </c>
      <c r="F51" s="2">
        <f t="shared" si="9"/>
        <v>4</v>
      </c>
      <c r="G51" s="2">
        <f t="shared" si="9"/>
        <v>167</v>
      </c>
      <c r="H51" s="2">
        <f t="shared" si="9"/>
        <v>94</v>
      </c>
      <c r="I51" s="2">
        <f t="shared" si="9"/>
        <v>71</v>
      </c>
      <c r="J51" s="2">
        <f t="shared" si="9"/>
        <v>48</v>
      </c>
      <c r="K51" s="2">
        <f t="shared" si="9"/>
        <v>11</v>
      </c>
      <c r="L51" s="2">
        <f t="shared" si="9"/>
        <v>2</v>
      </c>
      <c r="M51" s="2">
        <f t="shared" si="9"/>
        <v>4</v>
      </c>
      <c r="N51" s="2">
        <f t="shared" si="9"/>
        <v>1</v>
      </c>
      <c r="O51" s="2">
        <f t="shared" si="9"/>
        <v>235</v>
      </c>
      <c r="P51" s="2">
        <f t="shared" si="9"/>
        <v>168</v>
      </c>
      <c r="Q51" s="2">
        <f t="shared" si="9"/>
        <v>2416</v>
      </c>
      <c r="R51" s="2">
        <f>R59</f>
        <v>21628</v>
      </c>
      <c r="S51" s="2">
        <f>S52+S59</f>
        <v>5617237</v>
      </c>
      <c r="T51" s="2">
        <f>T52+T59</f>
        <v>178999</v>
      </c>
      <c r="U51" s="26">
        <f>U52+U59</f>
        <v>286082</v>
      </c>
    </row>
    <row r="52" spans="1:21" ht="12" customHeight="1">
      <c r="A52" s="51"/>
      <c r="B52" s="3"/>
      <c r="C52" s="55" t="s">
        <v>6</v>
      </c>
      <c r="D52" s="56"/>
      <c r="E52" s="5">
        <f aca="true" t="shared" si="10" ref="E52:Q52">SUM(E53:E58)</f>
        <v>60</v>
      </c>
      <c r="F52" s="23">
        <v>0</v>
      </c>
      <c r="G52" s="5">
        <f t="shared" si="10"/>
        <v>15</v>
      </c>
      <c r="H52" s="5">
        <f t="shared" si="10"/>
        <v>18</v>
      </c>
      <c r="I52" s="5">
        <f t="shared" si="10"/>
        <v>13</v>
      </c>
      <c r="J52" s="5">
        <f t="shared" si="10"/>
        <v>9</v>
      </c>
      <c r="K52" s="5">
        <f t="shared" si="10"/>
        <v>3</v>
      </c>
      <c r="L52" s="5">
        <f t="shared" si="10"/>
        <v>0</v>
      </c>
      <c r="M52" s="5">
        <f t="shared" si="10"/>
        <v>2</v>
      </c>
      <c r="N52" s="23">
        <f t="shared" si="10"/>
        <v>0</v>
      </c>
      <c r="O52" s="5">
        <f t="shared" si="10"/>
        <v>49</v>
      </c>
      <c r="P52" s="5">
        <f t="shared" si="10"/>
        <v>11</v>
      </c>
      <c r="Q52" s="5">
        <f t="shared" si="10"/>
        <v>475</v>
      </c>
      <c r="R52" s="23">
        <v>0</v>
      </c>
      <c r="S52" s="5">
        <f>SUM(S53:S58)</f>
        <v>2790045</v>
      </c>
      <c r="T52" s="5">
        <f>SUM(T53:T58)</f>
        <v>39675</v>
      </c>
      <c r="U52" s="27">
        <f>SUM(U53:U58)</f>
        <v>101120</v>
      </c>
    </row>
    <row r="53" spans="1:21" ht="12">
      <c r="A53" s="51"/>
      <c r="B53" s="3"/>
      <c r="C53" s="4"/>
      <c r="D53" s="20" t="s">
        <v>8</v>
      </c>
      <c r="E53" s="5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8">
        <v>0</v>
      </c>
    </row>
    <row r="54" spans="1:21" ht="12">
      <c r="A54" s="51"/>
      <c r="B54" s="3"/>
      <c r="C54" s="4"/>
      <c r="D54" s="20" t="s">
        <v>18</v>
      </c>
      <c r="E54" s="5">
        <v>3</v>
      </c>
      <c r="F54" s="23">
        <v>0</v>
      </c>
      <c r="G54" s="23">
        <v>0</v>
      </c>
      <c r="H54" s="5">
        <v>3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5">
        <v>2</v>
      </c>
      <c r="P54" s="5">
        <v>1</v>
      </c>
      <c r="Q54" s="5">
        <v>11</v>
      </c>
      <c r="R54" s="23">
        <v>0</v>
      </c>
      <c r="S54" s="5">
        <v>24000</v>
      </c>
      <c r="T54" s="5">
        <v>30</v>
      </c>
      <c r="U54" s="27">
        <v>5100</v>
      </c>
    </row>
    <row r="55" spans="1:21" ht="12">
      <c r="A55" s="51"/>
      <c r="B55" s="3"/>
      <c r="C55" s="4"/>
      <c r="D55" s="20" t="s">
        <v>10</v>
      </c>
      <c r="E55" s="5">
        <v>9</v>
      </c>
      <c r="F55" s="23">
        <v>0</v>
      </c>
      <c r="G55" s="23">
        <v>0</v>
      </c>
      <c r="H55" s="5">
        <v>3</v>
      </c>
      <c r="I55" s="5">
        <v>1</v>
      </c>
      <c r="J55" s="5">
        <v>3</v>
      </c>
      <c r="K55" s="5">
        <v>1</v>
      </c>
      <c r="L55" s="23">
        <v>0</v>
      </c>
      <c r="M55" s="5">
        <v>1</v>
      </c>
      <c r="N55" s="23">
        <v>0</v>
      </c>
      <c r="O55" s="5">
        <v>7</v>
      </c>
      <c r="P55" s="5">
        <v>2</v>
      </c>
      <c r="Q55" s="5">
        <v>140</v>
      </c>
      <c r="R55" s="23">
        <v>0</v>
      </c>
      <c r="S55" s="5">
        <v>199639</v>
      </c>
      <c r="T55" s="23">
        <v>0</v>
      </c>
      <c r="U55" s="27">
        <v>5433</v>
      </c>
    </row>
    <row r="56" spans="1:21" ht="12">
      <c r="A56" s="51"/>
      <c r="B56" s="3"/>
      <c r="C56" s="4"/>
      <c r="D56" s="20" t="s">
        <v>19</v>
      </c>
      <c r="E56" s="5">
        <v>17</v>
      </c>
      <c r="F56" s="23">
        <v>0</v>
      </c>
      <c r="G56" s="5">
        <v>6</v>
      </c>
      <c r="H56" s="5">
        <v>6</v>
      </c>
      <c r="I56" s="5">
        <v>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5">
        <v>14</v>
      </c>
      <c r="P56" s="5">
        <v>3</v>
      </c>
      <c r="Q56" s="5">
        <v>56</v>
      </c>
      <c r="R56" s="23">
        <v>0</v>
      </c>
      <c r="S56" s="5">
        <v>143223</v>
      </c>
      <c r="T56" s="5">
        <v>420</v>
      </c>
      <c r="U56" s="27">
        <v>10199</v>
      </c>
    </row>
    <row r="57" spans="1:21" ht="12">
      <c r="A57" s="51"/>
      <c r="B57" s="3"/>
      <c r="C57" s="4"/>
      <c r="D57" s="20" t="s">
        <v>20</v>
      </c>
      <c r="E57" s="5">
        <v>15</v>
      </c>
      <c r="F57" s="23">
        <v>0</v>
      </c>
      <c r="G57" s="5">
        <v>4</v>
      </c>
      <c r="H57" s="5">
        <v>4</v>
      </c>
      <c r="I57" s="5">
        <v>6</v>
      </c>
      <c r="J57" s="5">
        <v>1</v>
      </c>
      <c r="K57" s="23">
        <v>0</v>
      </c>
      <c r="L57" s="23">
        <v>0</v>
      </c>
      <c r="M57" s="23">
        <v>0</v>
      </c>
      <c r="N57" s="23">
        <v>0</v>
      </c>
      <c r="O57" s="5">
        <v>14</v>
      </c>
      <c r="P57" s="5">
        <v>1</v>
      </c>
      <c r="Q57" s="5">
        <v>71</v>
      </c>
      <c r="R57" s="23">
        <v>0</v>
      </c>
      <c r="S57" s="5">
        <v>186082</v>
      </c>
      <c r="T57" s="5">
        <v>28682</v>
      </c>
      <c r="U57" s="27">
        <v>11979</v>
      </c>
    </row>
    <row r="58" spans="1:21" ht="12">
      <c r="A58" s="51"/>
      <c r="B58" s="3"/>
      <c r="C58" s="4"/>
      <c r="D58" s="20" t="s">
        <v>21</v>
      </c>
      <c r="E58" s="5">
        <v>16</v>
      </c>
      <c r="F58" s="23">
        <v>0</v>
      </c>
      <c r="G58" s="5">
        <v>5</v>
      </c>
      <c r="H58" s="5">
        <v>2</v>
      </c>
      <c r="I58" s="5">
        <v>1</v>
      </c>
      <c r="J58" s="5">
        <v>5</v>
      </c>
      <c r="K58" s="5">
        <v>2</v>
      </c>
      <c r="L58" s="23">
        <v>0</v>
      </c>
      <c r="M58" s="5">
        <v>1</v>
      </c>
      <c r="N58" s="23">
        <v>0</v>
      </c>
      <c r="O58" s="5">
        <v>12</v>
      </c>
      <c r="P58" s="5">
        <v>4</v>
      </c>
      <c r="Q58" s="5">
        <v>197</v>
      </c>
      <c r="R58" s="23">
        <v>0</v>
      </c>
      <c r="S58" s="5">
        <v>2237101</v>
      </c>
      <c r="T58" s="5">
        <v>10543</v>
      </c>
      <c r="U58" s="27">
        <v>68409</v>
      </c>
    </row>
    <row r="59" spans="1:21" ht="12" customHeight="1">
      <c r="A59" s="51"/>
      <c r="B59" s="3"/>
      <c r="C59" s="55" t="s">
        <v>7</v>
      </c>
      <c r="D59" s="56"/>
      <c r="E59" s="5">
        <f aca="true" t="shared" si="11" ref="E59:U59">SUM(E60:E65)</f>
        <v>343</v>
      </c>
      <c r="F59" s="5">
        <f t="shared" si="11"/>
        <v>4</v>
      </c>
      <c r="G59" s="5">
        <f t="shared" si="11"/>
        <v>152</v>
      </c>
      <c r="H59" s="5">
        <f t="shared" si="11"/>
        <v>76</v>
      </c>
      <c r="I59" s="5">
        <f t="shared" si="11"/>
        <v>58</v>
      </c>
      <c r="J59" s="5">
        <f t="shared" si="11"/>
        <v>39</v>
      </c>
      <c r="K59" s="5">
        <f t="shared" si="11"/>
        <v>8</v>
      </c>
      <c r="L59" s="5">
        <f t="shared" si="11"/>
        <v>2</v>
      </c>
      <c r="M59" s="5">
        <f t="shared" si="11"/>
        <v>2</v>
      </c>
      <c r="N59" s="5">
        <f t="shared" si="11"/>
        <v>1</v>
      </c>
      <c r="O59" s="5">
        <f t="shared" si="11"/>
        <v>186</v>
      </c>
      <c r="P59" s="5">
        <f t="shared" si="11"/>
        <v>157</v>
      </c>
      <c r="Q59" s="5">
        <f t="shared" si="11"/>
        <v>1941</v>
      </c>
      <c r="R59" s="5">
        <f t="shared" si="11"/>
        <v>21628</v>
      </c>
      <c r="S59" s="5">
        <f t="shared" si="11"/>
        <v>2827192</v>
      </c>
      <c r="T59" s="5">
        <f t="shared" si="11"/>
        <v>139324</v>
      </c>
      <c r="U59" s="27">
        <f t="shared" si="11"/>
        <v>184962</v>
      </c>
    </row>
    <row r="60" spans="1:21" ht="12">
      <c r="A60" s="51"/>
      <c r="B60" s="3"/>
      <c r="C60" s="3"/>
      <c r="D60" s="20" t="s">
        <v>8</v>
      </c>
      <c r="E60" s="5">
        <v>2</v>
      </c>
      <c r="F60" s="23">
        <v>0</v>
      </c>
      <c r="G60" s="23">
        <v>0</v>
      </c>
      <c r="H60" s="23">
        <v>0</v>
      </c>
      <c r="I60" s="23">
        <v>0</v>
      </c>
      <c r="J60" s="5">
        <v>2</v>
      </c>
      <c r="K60" s="23">
        <v>0</v>
      </c>
      <c r="L60" s="23">
        <v>0</v>
      </c>
      <c r="M60" s="23">
        <v>0</v>
      </c>
      <c r="N60" s="23">
        <v>0</v>
      </c>
      <c r="O60" s="5">
        <v>2</v>
      </c>
      <c r="P60" s="23">
        <v>0</v>
      </c>
      <c r="Q60" s="5">
        <v>23</v>
      </c>
      <c r="R60" s="22">
        <v>205</v>
      </c>
      <c r="S60" s="22">
        <v>44522</v>
      </c>
      <c r="T60" s="22">
        <v>335</v>
      </c>
      <c r="U60" s="29">
        <v>4166</v>
      </c>
    </row>
    <row r="61" spans="1:21" ht="12">
      <c r="A61" s="51"/>
      <c r="B61" s="3"/>
      <c r="C61" s="3"/>
      <c r="D61" s="20" t="s">
        <v>9</v>
      </c>
      <c r="E61" s="5">
        <v>49</v>
      </c>
      <c r="F61" s="23">
        <v>0</v>
      </c>
      <c r="G61" s="5">
        <v>28</v>
      </c>
      <c r="H61" s="5">
        <v>14</v>
      </c>
      <c r="I61" s="5">
        <v>5</v>
      </c>
      <c r="J61" s="23">
        <v>0</v>
      </c>
      <c r="K61" s="5">
        <v>1</v>
      </c>
      <c r="L61" s="23">
        <v>0</v>
      </c>
      <c r="M61" s="23">
        <v>0</v>
      </c>
      <c r="N61" s="23">
        <v>0</v>
      </c>
      <c r="O61" s="5">
        <v>26</v>
      </c>
      <c r="P61" s="5">
        <v>23</v>
      </c>
      <c r="Q61" s="5">
        <v>150</v>
      </c>
      <c r="R61" s="5">
        <v>2431</v>
      </c>
      <c r="S61" s="5">
        <v>147662</v>
      </c>
      <c r="T61" s="5">
        <v>2340</v>
      </c>
      <c r="U61" s="27">
        <v>30557</v>
      </c>
    </row>
    <row r="62" spans="1:21" ht="12">
      <c r="A62" s="51"/>
      <c r="B62" s="3"/>
      <c r="C62" s="3"/>
      <c r="D62" s="20" t="s">
        <v>10</v>
      </c>
      <c r="E62" s="5">
        <v>134</v>
      </c>
      <c r="F62" s="23">
        <v>0</v>
      </c>
      <c r="G62" s="5">
        <v>58</v>
      </c>
      <c r="H62" s="5">
        <v>27</v>
      </c>
      <c r="I62" s="5">
        <v>19</v>
      </c>
      <c r="J62" s="5">
        <v>21</v>
      </c>
      <c r="K62" s="5">
        <v>5</v>
      </c>
      <c r="L62" s="5">
        <v>2</v>
      </c>
      <c r="M62" s="5">
        <v>1</v>
      </c>
      <c r="N62" s="5">
        <v>1</v>
      </c>
      <c r="O62" s="5">
        <v>64</v>
      </c>
      <c r="P62" s="5">
        <v>70</v>
      </c>
      <c r="Q62" s="5">
        <v>1014</v>
      </c>
      <c r="R62" s="5">
        <v>10407</v>
      </c>
      <c r="S62" s="5">
        <v>1204117</v>
      </c>
      <c r="T62" s="5">
        <v>4900</v>
      </c>
      <c r="U62" s="27">
        <v>34831</v>
      </c>
    </row>
    <row r="63" spans="1:21" ht="12">
      <c r="A63" s="51"/>
      <c r="B63" s="3"/>
      <c r="C63" s="3"/>
      <c r="D63" s="20" t="s">
        <v>11</v>
      </c>
      <c r="E63" s="5">
        <v>22</v>
      </c>
      <c r="F63" s="23">
        <v>0</v>
      </c>
      <c r="G63" s="5">
        <v>8</v>
      </c>
      <c r="H63" s="5">
        <v>3</v>
      </c>
      <c r="I63" s="5">
        <v>7</v>
      </c>
      <c r="J63" s="5">
        <v>4</v>
      </c>
      <c r="K63" s="23">
        <v>0</v>
      </c>
      <c r="L63" s="23">
        <v>0</v>
      </c>
      <c r="M63" s="23">
        <v>0</v>
      </c>
      <c r="N63" s="23">
        <v>0</v>
      </c>
      <c r="O63" s="5">
        <v>15</v>
      </c>
      <c r="P63" s="5">
        <v>7</v>
      </c>
      <c r="Q63" s="5">
        <v>126</v>
      </c>
      <c r="R63" s="5">
        <v>595</v>
      </c>
      <c r="S63" s="5">
        <v>438215</v>
      </c>
      <c r="T63" s="5">
        <v>75980</v>
      </c>
      <c r="U63" s="27">
        <v>25089</v>
      </c>
    </row>
    <row r="64" spans="1:21" ht="12">
      <c r="A64" s="51"/>
      <c r="B64" s="3"/>
      <c r="C64" s="3"/>
      <c r="D64" s="20" t="s">
        <v>12</v>
      </c>
      <c r="E64" s="5">
        <v>21</v>
      </c>
      <c r="F64" s="23">
        <v>0</v>
      </c>
      <c r="G64" s="5">
        <v>12</v>
      </c>
      <c r="H64" s="5">
        <v>5</v>
      </c>
      <c r="I64" s="5">
        <v>3</v>
      </c>
      <c r="J64" s="5">
        <v>1</v>
      </c>
      <c r="K64" s="23">
        <v>0</v>
      </c>
      <c r="L64" s="23">
        <v>0</v>
      </c>
      <c r="M64" s="23">
        <v>0</v>
      </c>
      <c r="N64" s="23">
        <v>0</v>
      </c>
      <c r="O64" s="5">
        <v>10</v>
      </c>
      <c r="P64" s="5">
        <v>11</v>
      </c>
      <c r="Q64" s="5">
        <v>72</v>
      </c>
      <c r="R64" s="22">
        <v>821</v>
      </c>
      <c r="S64" s="22">
        <v>49263</v>
      </c>
      <c r="T64" s="22">
        <v>2685</v>
      </c>
      <c r="U64" s="29">
        <v>5044</v>
      </c>
    </row>
    <row r="65" spans="1:21" ht="12">
      <c r="A65" s="52"/>
      <c r="B65" s="6"/>
      <c r="C65" s="6"/>
      <c r="D65" s="21" t="s">
        <v>13</v>
      </c>
      <c r="E65" s="7">
        <v>115</v>
      </c>
      <c r="F65" s="7">
        <v>4</v>
      </c>
      <c r="G65" s="7">
        <v>46</v>
      </c>
      <c r="H65" s="7">
        <v>27</v>
      </c>
      <c r="I65" s="7">
        <v>24</v>
      </c>
      <c r="J65" s="7">
        <v>11</v>
      </c>
      <c r="K65" s="7">
        <v>2</v>
      </c>
      <c r="L65" s="30">
        <v>0</v>
      </c>
      <c r="M65" s="7">
        <v>1</v>
      </c>
      <c r="N65" s="30">
        <v>0</v>
      </c>
      <c r="O65" s="7">
        <v>69</v>
      </c>
      <c r="P65" s="7">
        <v>46</v>
      </c>
      <c r="Q65" s="7">
        <v>556</v>
      </c>
      <c r="R65" s="7">
        <v>7169</v>
      </c>
      <c r="S65" s="7">
        <v>943413</v>
      </c>
      <c r="T65" s="7">
        <v>53084</v>
      </c>
      <c r="U65" s="31">
        <v>85275</v>
      </c>
    </row>
  </sheetData>
  <mergeCells count="29">
    <mergeCell ref="A51:A65"/>
    <mergeCell ref="B51:D51"/>
    <mergeCell ref="C52:D52"/>
    <mergeCell ref="C59:D59"/>
    <mergeCell ref="A36:A50"/>
    <mergeCell ref="B36:D36"/>
    <mergeCell ref="C37:D37"/>
    <mergeCell ref="C44:D44"/>
    <mergeCell ref="A21:A35"/>
    <mergeCell ref="B21:D21"/>
    <mergeCell ref="C22:D22"/>
    <mergeCell ref="C29:D29"/>
    <mergeCell ref="A6:A20"/>
    <mergeCell ref="B6:D6"/>
    <mergeCell ref="C7:D7"/>
    <mergeCell ref="C14:D14"/>
    <mergeCell ref="U4:U5"/>
    <mergeCell ref="Q4:Q5"/>
    <mergeCell ref="R4:R5"/>
    <mergeCell ref="S4:S5"/>
    <mergeCell ref="T4:T5"/>
    <mergeCell ref="A3:A5"/>
    <mergeCell ref="B3:D5"/>
    <mergeCell ref="E3:N3"/>
    <mergeCell ref="O3:P3"/>
    <mergeCell ref="E4:E5"/>
    <mergeCell ref="F4:F5"/>
    <mergeCell ref="O4:O5"/>
    <mergeCell ref="P4:P5"/>
  </mergeCells>
  <printOptions/>
  <pageMargins left="0.75" right="0.75" top="1" bottom="1" header="0.512" footer="0.512"/>
  <pageSetup firstPageNumber="101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2.25390625" style="1" customWidth="1"/>
    <col min="4" max="4" width="22.125" style="1" customWidth="1"/>
    <col min="5" max="16" width="7.625" style="1" customWidth="1"/>
    <col min="17" max="17" width="9.125" style="1" bestFit="1" customWidth="1"/>
    <col min="18" max="18" width="10.375" style="1" customWidth="1"/>
    <col min="19" max="19" width="13.75390625" style="1" customWidth="1"/>
    <col min="20" max="20" width="12.375" style="1" customWidth="1"/>
    <col min="21" max="21" width="10.75390625" style="1" customWidth="1"/>
    <col min="22" max="16384" width="9.00390625" style="1" customWidth="1"/>
  </cols>
  <sheetData>
    <row r="1" spans="1:13" ht="12">
      <c r="A1" s="38" t="s">
        <v>60</v>
      </c>
      <c r="M1" s="38" t="s">
        <v>64</v>
      </c>
    </row>
    <row r="2" spans="1:13" ht="8.25" customHeight="1">
      <c r="A2" s="38"/>
      <c r="M2" s="38"/>
    </row>
    <row r="3" spans="1:21" ht="23.25" customHeight="1">
      <c r="A3" s="59" t="s">
        <v>0</v>
      </c>
      <c r="B3" s="39" t="s">
        <v>57</v>
      </c>
      <c r="C3" s="39"/>
      <c r="D3" s="40"/>
      <c r="E3" s="39" t="s">
        <v>58</v>
      </c>
      <c r="F3" s="39"/>
      <c r="G3" s="39"/>
      <c r="H3" s="39"/>
      <c r="I3" s="39"/>
      <c r="J3" s="39"/>
      <c r="K3" s="39"/>
      <c r="L3" s="39"/>
      <c r="M3" s="39"/>
      <c r="N3" s="39"/>
      <c r="O3" s="45" t="s">
        <v>59</v>
      </c>
      <c r="P3" s="40"/>
      <c r="Q3" s="14" t="s">
        <v>2</v>
      </c>
      <c r="R3" s="13" t="s">
        <v>3</v>
      </c>
      <c r="S3" s="14" t="s">
        <v>56</v>
      </c>
      <c r="T3" s="37" t="s">
        <v>55</v>
      </c>
      <c r="U3" s="14" t="s">
        <v>4</v>
      </c>
    </row>
    <row r="4" spans="1:21" ht="12">
      <c r="A4" s="60"/>
      <c r="B4" s="41"/>
      <c r="C4" s="41"/>
      <c r="D4" s="42"/>
      <c r="E4" s="40" t="s">
        <v>1</v>
      </c>
      <c r="F4" s="46" t="s">
        <v>26</v>
      </c>
      <c r="G4" s="15" t="s">
        <v>22</v>
      </c>
      <c r="H4" s="15" t="s">
        <v>25</v>
      </c>
      <c r="I4" s="15" t="s">
        <v>28</v>
      </c>
      <c r="J4" s="15" t="s">
        <v>30</v>
      </c>
      <c r="K4" s="15" t="s">
        <v>32</v>
      </c>
      <c r="L4" s="15" t="s">
        <v>34</v>
      </c>
      <c r="M4" s="15" t="s">
        <v>36</v>
      </c>
      <c r="N4" s="15" t="s">
        <v>37</v>
      </c>
      <c r="O4" s="46" t="s">
        <v>38</v>
      </c>
      <c r="P4" s="46" t="s">
        <v>39</v>
      </c>
      <c r="Q4" s="49" t="s">
        <v>42</v>
      </c>
      <c r="R4" s="57" t="s">
        <v>44</v>
      </c>
      <c r="S4" s="49" t="s">
        <v>45</v>
      </c>
      <c r="T4" s="49" t="s">
        <v>45</v>
      </c>
      <c r="U4" s="49" t="s">
        <v>45</v>
      </c>
    </row>
    <row r="5" spans="1:21" ht="12">
      <c r="A5" s="61"/>
      <c r="B5" s="43"/>
      <c r="C5" s="43"/>
      <c r="D5" s="44"/>
      <c r="E5" s="44"/>
      <c r="F5" s="47"/>
      <c r="G5" s="16" t="s">
        <v>23</v>
      </c>
      <c r="H5" s="16" t="s">
        <v>24</v>
      </c>
      <c r="I5" s="16" t="s">
        <v>27</v>
      </c>
      <c r="J5" s="16" t="s">
        <v>29</v>
      </c>
      <c r="K5" s="16" t="s">
        <v>31</v>
      </c>
      <c r="L5" s="16" t="s">
        <v>33</v>
      </c>
      <c r="M5" s="16" t="s">
        <v>35</v>
      </c>
      <c r="N5" s="16" t="s">
        <v>41</v>
      </c>
      <c r="O5" s="48"/>
      <c r="P5" s="48"/>
      <c r="Q5" s="47"/>
      <c r="R5" s="58"/>
      <c r="S5" s="47"/>
      <c r="T5" s="47"/>
      <c r="U5" s="47"/>
    </row>
    <row r="6" spans="1:21" ht="12" customHeight="1">
      <c r="A6" s="50" t="s">
        <v>53</v>
      </c>
      <c r="B6" s="53" t="s">
        <v>5</v>
      </c>
      <c r="C6" s="53"/>
      <c r="D6" s="54"/>
      <c r="E6" s="2">
        <f aca="true" t="shared" si="0" ref="E6:Q6">E7+E14</f>
        <v>89</v>
      </c>
      <c r="F6" s="25">
        <v>0</v>
      </c>
      <c r="G6" s="2">
        <f t="shared" si="0"/>
        <v>49</v>
      </c>
      <c r="H6" s="2">
        <f t="shared" si="0"/>
        <v>11</v>
      </c>
      <c r="I6" s="2">
        <f t="shared" si="0"/>
        <v>12</v>
      </c>
      <c r="J6" s="2">
        <f t="shared" si="0"/>
        <v>8</v>
      </c>
      <c r="K6" s="2">
        <f t="shared" si="0"/>
        <v>5</v>
      </c>
      <c r="L6" s="2">
        <f t="shared" si="0"/>
        <v>3</v>
      </c>
      <c r="M6" s="2">
        <f t="shared" si="0"/>
        <v>1</v>
      </c>
      <c r="N6" s="25">
        <f t="shared" si="0"/>
        <v>0</v>
      </c>
      <c r="O6" s="2">
        <f t="shared" si="0"/>
        <v>42</v>
      </c>
      <c r="P6" s="2">
        <f t="shared" si="0"/>
        <v>47</v>
      </c>
      <c r="Q6" s="2">
        <f t="shared" si="0"/>
        <v>609</v>
      </c>
      <c r="R6" s="2">
        <f>R14</f>
        <v>5636</v>
      </c>
      <c r="S6" s="2">
        <f>S7+S14</f>
        <v>1596037</v>
      </c>
      <c r="T6" s="2">
        <f>T7+T14</f>
        <v>5227</v>
      </c>
      <c r="U6" s="26">
        <f>U7+U14</f>
        <v>73324</v>
      </c>
    </row>
    <row r="7" spans="1:21" ht="12" customHeight="1">
      <c r="A7" s="51"/>
      <c r="B7" s="3"/>
      <c r="C7" s="55" t="s">
        <v>6</v>
      </c>
      <c r="D7" s="56"/>
      <c r="E7" s="5">
        <f aca="true" t="shared" si="1" ref="E7:Q7">SUM(E8:E13)</f>
        <v>13</v>
      </c>
      <c r="F7" s="23">
        <v>0</v>
      </c>
      <c r="G7" s="5">
        <f t="shared" si="1"/>
        <v>2</v>
      </c>
      <c r="H7" s="5">
        <f t="shared" si="1"/>
        <v>4</v>
      </c>
      <c r="I7" s="5">
        <f t="shared" si="1"/>
        <v>4</v>
      </c>
      <c r="J7" s="5">
        <f t="shared" si="1"/>
        <v>1</v>
      </c>
      <c r="K7" s="5">
        <f t="shared" si="1"/>
        <v>1</v>
      </c>
      <c r="L7" s="5">
        <f t="shared" si="1"/>
        <v>1</v>
      </c>
      <c r="M7" s="23">
        <f t="shared" si="1"/>
        <v>0</v>
      </c>
      <c r="N7" s="23">
        <f t="shared" si="1"/>
        <v>0</v>
      </c>
      <c r="O7" s="5">
        <f t="shared" si="1"/>
        <v>12</v>
      </c>
      <c r="P7" s="5">
        <f t="shared" si="1"/>
        <v>1</v>
      </c>
      <c r="Q7" s="5">
        <f t="shared" si="1"/>
        <v>119</v>
      </c>
      <c r="R7" s="23">
        <v>0</v>
      </c>
      <c r="S7" s="5">
        <f>SUM(S8:S13)</f>
        <v>913176</v>
      </c>
      <c r="T7" s="5">
        <f>SUM(T8:T13)</f>
        <v>2300</v>
      </c>
      <c r="U7" s="27">
        <f>SUM(U8:U13)</f>
        <v>35510</v>
      </c>
    </row>
    <row r="8" spans="1:21" ht="12">
      <c r="A8" s="51"/>
      <c r="B8" s="3"/>
      <c r="C8" s="4"/>
      <c r="D8" s="20" t="s">
        <v>8</v>
      </c>
      <c r="E8" s="5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8">
        <v>0</v>
      </c>
    </row>
    <row r="9" spans="1:21" ht="12">
      <c r="A9" s="51"/>
      <c r="B9" s="3"/>
      <c r="C9" s="4"/>
      <c r="D9" s="20" t="s">
        <v>18</v>
      </c>
      <c r="E9" s="5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8">
        <v>0</v>
      </c>
    </row>
    <row r="10" spans="1:21" ht="12">
      <c r="A10" s="51"/>
      <c r="B10" s="3"/>
      <c r="C10" s="4"/>
      <c r="D10" s="20" t="s">
        <v>10</v>
      </c>
      <c r="E10" s="5">
        <v>2</v>
      </c>
      <c r="F10" s="23">
        <v>0</v>
      </c>
      <c r="G10" s="23">
        <v>0</v>
      </c>
      <c r="H10" s="5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5">
        <v>2</v>
      </c>
      <c r="P10" s="23">
        <v>0</v>
      </c>
      <c r="Q10" s="5">
        <v>8</v>
      </c>
      <c r="R10" s="23">
        <v>0</v>
      </c>
      <c r="S10" s="22">
        <v>7600</v>
      </c>
      <c r="T10" s="22">
        <v>0</v>
      </c>
      <c r="U10" s="29">
        <v>140</v>
      </c>
    </row>
    <row r="11" spans="1:21" ht="12">
      <c r="A11" s="51"/>
      <c r="B11" s="3"/>
      <c r="C11" s="4"/>
      <c r="D11" s="20" t="s">
        <v>19</v>
      </c>
      <c r="E11" s="5">
        <v>3</v>
      </c>
      <c r="F11" s="23">
        <v>0</v>
      </c>
      <c r="G11" s="5">
        <v>1</v>
      </c>
      <c r="H11" s="5">
        <v>1</v>
      </c>
      <c r="I11" s="5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5">
        <v>2</v>
      </c>
      <c r="P11" s="5">
        <v>1</v>
      </c>
      <c r="Q11" s="5">
        <v>10</v>
      </c>
      <c r="R11" s="23">
        <v>0</v>
      </c>
      <c r="S11" s="22">
        <v>27400</v>
      </c>
      <c r="T11" s="22">
        <v>0</v>
      </c>
      <c r="U11" s="29">
        <v>2058</v>
      </c>
    </row>
    <row r="12" spans="1:21" ht="12">
      <c r="A12" s="51"/>
      <c r="B12" s="3"/>
      <c r="C12" s="4"/>
      <c r="D12" s="20" t="s">
        <v>20</v>
      </c>
      <c r="E12" s="5">
        <v>4</v>
      </c>
      <c r="F12" s="23">
        <v>0</v>
      </c>
      <c r="G12" s="23">
        <v>0</v>
      </c>
      <c r="H12" s="23">
        <v>0</v>
      </c>
      <c r="I12" s="5">
        <v>3</v>
      </c>
      <c r="J12" s="23">
        <v>0</v>
      </c>
      <c r="K12" s="23">
        <v>0</v>
      </c>
      <c r="L12" s="5">
        <v>1</v>
      </c>
      <c r="M12" s="23">
        <v>0</v>
      </c>
      <c r="N12" s="23">
        <v>0</v>
      </c>
      <c r="O12" s="5">
        <v>4</v>
      </c>
      <c r="P12" s="23">
        <v>0</v>
      </c>
      <c r="Q12" s="5">
        <v>59</v>
      </c>
      <c r="R12" s="23">
        <v>0</v>
      </c>
      <c r="S12" s="5">
        <v>424135</v>
      </c>
      <c r="T12" s="5">
        <v>2300</v>
      </c>
      <c r="U12" s="27">
        <v>15344</v>
      </c>
    </row>
    <row r="13" spans="1:21" ht="12">
      <c r="A13" s="51"/>
      <c r="B13" s="3"/>
      <c r="C13" s="4"/>
      <c r="D13" s="20" t="s">
        <v>21</v>
      </c>
      <c r="E13" s="5">
        <v>4</v>
      </c>
      <c r="F13" s="23">
        <v>0</v>
      </c>
      <c r="G13" s="5">
        <v>1</v>
      </c>
      <c r="H13" s="5">
        <v>1</v>
      </c>
      <c r="I13" s="23">
        <v>0</v>
      </c>
      <c r="J13" s="5">
        <v>1</v>
      </c>
      <c r="K13" s="5">
        <v>1</v>
      </c>
      <c r="L13" s="23">
        <v>0</v>
      </c>
      <c r="M13" s="23">
        <v>0</v>
      </c>
      <c r="N13" s="23">
        <v>0</v>
      </c>
      <c r="O13" s="5">
        <v>4</v>
      </c>
      <c r="P13" s="23">
        <v>0</v>
      </c>
      <c r="Q13" s="5">
        <v>42</v>
      </c>
      <c r="R13" s="23">
        <v>0</v>
      </c>
      <c r="S13" s="5">
        <v>454041</v>
      </c>
      <c r="T13" s="23">
        <v>0</v>
      </c>
      <c r="U13" s="27">
        <v>17968</v>
      </c>
    </row>
    <row r="14" spans="1:21" ht="12" customHeight="1">
      <c r="A14" s="51"/>
      <c r="B14" s="3"/>
      <c r="C14" s="55" t="s">
        <v>7</v>
      </c>
      <c r="D14" s="56"/>
      <c r="E14" s="5">
        <f aca="true" t="shared" si="2" ref="E14:U14">SUM(E15:E20)</f>
        <v>76</v>
      </c>
      <c r="F14" s="23">
        <v>0</v>
      </c>
      <c r="G14" s="5">
        <f t="shared" si="2"/>
        <v>47</v>
      </c>
      <c r="H14" s="5">
        <f t="shared" si="2"/>
        <v>7</v>
      </c>
      <c r="I14" s="5">
        <f t="shared" si="2"/>
        <v>8</v>
      </c>
      <c r="J14" s="5">
        <f t="shared" si="2"/>
        <v>7</v>
      </c>
      <c r="K14" s="5">
        <f t="shared" si="2"/>
        <v>4</v>
      </c>
      <c r="L14" s="5">
        <f t="shared" si="2"/>
        <v>2</v>
      </c>
      <c r="M14" s="5">
        <f t="shared" si="2"/>
        <v>1</v>
      </c>
      <c r="N14" s="23">
        <f t="shared" si="2"/>
        <v>0</v>
      </c>
      <c r="O14" s="5">
        <f t="shared" si="2"/>
        <v>30</v>
      </c>
      <c r="P14" s="5">
        <f t="shared" si="2"/>
        <v>46</v>
      </c>
      <c r="Q14" s="5">
        <f t="shared" si="2"/>
        <v>490</v>
      </c>
      <c r="R14" s="5">
        <f t="shared" si="2"/>
        <v>5636</v>
      </c>
      <c r="S14" s="5">
        <f t="shared" si="2"/>
        <v>682861</v>
      </c>
      <c r="T14" s="5">
        <f t="shared" si="2"/>
        <v>2927</v>
      </c>
      <c r="U14" s="27">
        <f t="shared" si="2"/>
        <v>37814</v>
      </c>
    </row>
    <row r="15" spans="1:21" ht="12">
      <c r="A15" s="51"/>
      <c r="B15" s="3"/>
      <c r="C15" s="3"/>
      <c r="D15" s="20" t="s">
        <v>8</v>
      </c>
      <c r="E15" s="5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8">
        <v>0</v>
      </c>
    </row>
    <row r="16" spans="1:21" ht="12">
      <c r="A16" s="51"/>
      <c r="B16" s="3"/>
      <c r="C16" s="3"/>
      <c r="D16" s="20" t="s">
        <v>9</v>
      </c>
      <c r="E16" s="5">
        <v>6</v>
      </c>
      <c r="F16" s="23">
        <v>0</v>
      </c>
      <c r="G16" s="5">
        <v>5</v>
      </c>
      <c r="H16" s="23">
        <v>0</v>
      </c>
      <c r="I16" s="23">
        <v>0</v>
      </c>
      <c r="J16" s="5">
        <v>1</v>
      </c>
      <c r="K16" s="23">
        <v>0</v>
      </c>
      <c r="L16" s="23">
        <v>0</v>
      </c>
      <c r="M16" s="23">
        <v>0</v>
      </c>
      <c r="N16" s="23">
        <v>0</v>
      </c>
      <c r="O16" s="5">
        <v>1</v>
      </c>
      <c r="P16" s="5">
        <v>5</v>
      </c>
      <c r="Q16" s="5">
        <v>20</v>
      </c>
      <c r="R16" s="5">
        <v>180</v>
      </c>
      <c r="S16" s="5">
        <v>11850</v>
      </c>
      <c r="T16" s="5">
        <v>300</v>
      </c>
      <c r="U16" s="27">
        <v>3130</v>
      </c>
    </row>
    <row r="17" spans="1:21" ht="12">
      <c r="A17" s="51"/>
      <c r="B17" s="3"/>
      <c r="C17" s="3"/>
      <c r="D17" s="20" t="s">
        <v>10</v>
      </c>
      <c r="E17" s="5">
        <v>38</v>
      </c>
      <c r="F17" s="23">
        <v>0</v>
      </c>
      <c r="G17" s="5">
        <v>21</v>
      </c>
      <c r="H17" s="5">
        <v>4</v>
      </c>
      <c r="I17" s="5">
        <v>3</v>
      </c>
      <c r="J17" s="5">
        <v>5</v>
      </c>
      <c r="K17" s="5">
        <v>3</v>
      </c>
      <c r="L17" s="5">
        <v>1</v>
      </c>
      <c r="M17" s="5">
        <v>1</v>
      </c>
      <c r="N17" s="23">
        <v>0</v>
      </c>
      <c r="O17" s="5">
        <v>15</v>
      </c>
      <c r="P17" s="5">
        <v>23</v>
      </c>
      <c r="Q17" s="5">
        <v>325</v>
      </c>
      <c r="R17" s="5">
        <v>2874</v>
      </c>
      <c r="S17" s="5">
        <v>422292</v>
      </c>
      <c r="T17" s="5">
        <v>313</v>
      </c>
      <c r="U17" s="27">
        <v>11120</v>
      </c>
    </row>
    <row r="18" spans="1:21" ht="12">
      <c r="A18" s="51"/>
      <c r="B18" s="3"/>
      <c r="C18" s="3"/>
      <c r="D18" s="20" t="s">
        <v>11</v>
      </c>
      <c r="E18" s="5">
        <v>4</v>
      </c>
      <c r="F18" s="23">
        <v>0</v>
      </c>
      <c r="G18" s="5">
        <v>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5">
        <v>4</v>
      </c>
      <c r="Q18" s="5">
        <v>6</v>
      </c>
      <c r="R18" s="5">
        <v>184</v>
      </c>
      <c r="S18" s="5">
        <v>2017</v>
      </c>
      <c r="T18" s="5">
        <v>1284</v>
      </c>
      <c r="U18" s="27">
        <v>419</v>
      </c>
    </row>
    <row r="19" spans="1:21" ht="12">
      <c r="A19" s="51"/>
      <c r="B19" s="3"/>
      <c r="C19" s="3"/>
      <c r="D19" s="20" t="s">
        <v>12</v>
      </c>
      <c r="E19" s="5">
        <v>7</v>
      </c>
      <c r="F19" s="23">
        <v>0</v>
      </c>
      <c r="G19" s="5">
        <v>6</v>
      </c>
      <c r="H19" s="23">
        <v>0</v>
      </c>
      <c r="I19" s="5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">
        <v>5</v>
      </c>
      <c r="P19" s="5">
        <v>2</v>
      </c>
      <c r="Q19" s="5">
        <v>17</v>
      </c>
      <c r="R19" s="5">
        <v>418</v>
      </c>
      <c r="S19" s="5">
        <v>14038</v>
      </c>
      <c r="T19" s="5">
        <v>830</v>
      </c>
      <c r="U19" s="27">
        <v>1681</v>
      </c>
    </row>
    <row r="20" spans="1:21" ht="12">
      <c r="A20" s="52"/>
      <c r="B20" s="6"/>
      <c r="C20" s="6"/>
      <c r="D20" s="21" t="s">
        <v>13</v>
      </c>
      <c r="E20" s="7">
        <v>21</v>
      </c>
      <c r="F20" s="30">
        <v>0</v>
      </c>
      <c r="G20" s="7">
        <v>11</v>
      </c>
      <c r="H20" s="7">
        <v>3</v>
      </c>
      <c r="I20" s="7">
        <v>4</v>
      </c>
      <c r="J20" s="7">
        <v>1</v>
      </c>
      <c r="K20" s="7">
        <v>1</v>
      </c>
      <c r="L20" s="7">
        <v>1</v>
      </c>
      <c r="M20" s="30">
        <v>0</v>
      </c>
      <c r="N20" s="30">
        <v>0</v>
      </c>
      <c r="O20" s="7">
        <v>9</v>
      </c>
      <c r="P20" s="7">
        <v>12</v>
      </c>
      <c r="Q20" s="7">
        <v>122</v>
      </c>
      <c r="R20" s="7">
        <v>1980</v>
      </c>
      <c r="S20" s="7">
        <v>232664</v>
      </c>
      <c r="T20" s="7">
        <v>200</v>
      </c>
      <c r="U20" s="31">
        <v>21464</v>
      </c>
    </row>
    <row r="21" spans="1:21" ht="12" customHeight="1">
      <c r="A21" s="50" t="s">
        <v>54</v>
      </c>
      <c r="B21" s="53" t="s">
        <v>5</v>
      </c>
      <c r="C21" s="53"/>
      <c r="D21" s="54"/>
      <c r="E21" s="2">
        <f aca="true" t="shared" si="3" ref="E21:Q21">E22+E29</f>
        <v>374</v>
      </c>
      <c r="F21" s="25">
        <v>0</v>
      </c>
      <c r="G21" s="2">
        <f t="shared" si="3"/>
        <v>156</v>
      </c>
      <c r="H21" s="2">
        <f t="shared" si="3"/>
        <v>85</v>
      </c>
      <c r="I21" s="2">
        <f t="shared" si="3"/>
        <v>70</v>
      </c>
      <c r="J21" s="2">
        <f t="shared" si="3"/>
        <v>39</v>
      </c>
      <c r="K21" s="2">
        <f t="shared" si="3"/>
        <v>14</v>
      </c>
      <c r="L21" s="2">
        <f t="shared" si="3"/>
        <v>5</v>
      </c>
      <c r="M21" s="2">
        <f t="shared" si="3"/>
        <v>4</v>
      </c>
      <c r="N21" s="2">
        <f t="shared" si="3"/>
        <v>1</v>
      </c>
      <c r="O21" s="2">
        <f t="shared" si="3"/>
        <v>209</v>
      </c>
      <c r="P21" s="2">
        <f t="shared" si="3"/>
        <v>165</v>
      </c>
      <c r="Q21" s="2">
        <f t="shared" si="3"/>
        <v>2613</v>
      </c>
      <c r="R21" s="2">
        <f>R29</f>
        <v>30747</v>
      </c>
      <c r="S21" s="2">
        <f>S22+S29</f>
        <v>6345389</v>
      </c>
      <c r="T21" s="2">
        <f>T22+T29</f>
        <v>171820</v>
      </c>
      <c r="U21" s="26">
        <f>U22+U29</f>
        <v>301702</v>
      </c>
    </row>
    <row r="22" spans="1:21" ht="12" customHeight="1">
      <c r="A22" s="51"/>
      <c r="B22" s="3"/>
      <c r="C22" s="55" t="s">
        <v>6</v>
      </c>
      <c r="D22" s="56"/>
      <c r="E22" s="5">
        <f aca="true" t="shared" si="4" ref="E22:Q22">SUM(E23:E28)</f>
        <v>42</v>
      </c>
      <c r="F22" s="23">
        <v>0</v>
      </c>
      <c r="G22" s="5">
        <f t="shared" si="4"/>
        <v>7</v>
      </c>
      <c r="H22" s="5">
        <f t="shared" si="4"/>
        <v>16</v>
      </c>
      <c r="I22" s="5">
        <f t="shared" si="4"/>
        <v>11</v>
      </c>
      <c r="J22" s="5">
        <f t="shared" si="4"/>
        <v>5</v>
      </c>
      <c r="K22" s="23">
        <f t="shared" si="4"/>
        <v>0</v>
      </c>
      <c r="L22" s="5">
        <f t="shared" si="4"/>
        <v>2</v>
      </c>
      <c r="M22" s="5">
        <f t="shared" si="4"/>
        <v>1</v>
      </c>
      <c r="N22" s="23">
        <f t="shared" si="4"/>
        <v>0</v>
      </c>
      <c r="O22" s="5">
        <f t="shared" si="4"/>
        <v>39</v>
      </c>
      <c r="P22" s="5">
        <f t="shared" si="4"/>
        <v>3</v>
      </c>
      <c r="Q22" s="5">
        <f t="shared" si="4"/>
        <v>331</v>
      </c>
      <c r="R22" s="23">
        <v>0</v>
      </c>
      <c r="S22" s="5">
        <f>SUM(S23:S28)</f>
        <v>3033644</v>
      </c>
      <c r="T22" s="5">
        <f>SUM(T23:T28)</f>
        <v>5592</v>
      </c>
      <c r="U22" s="27">
        <f>SUM(U23:U28)</f>
        <v>38671</v>
      </c>
    </row>
    <row r="23" spans="1:21" ht="12">
      <c r="A23" s="51"/>
      <c r="B23" s="3"/>
      <c r="C23" s="4"/>
      <c r="D23" s="20" t="s">
        <v>8</v>
      </c>
      <c r="E23" s="5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8">
        <v>0</v>
      </c>
    </row>
    <row r="24" spans="1:21" ht="12">
      <c r="A24" s="51"/>
      <c r="B24" s="3"/>
      <c r="C24" s="4"/>
      <c r="D24" s="20" t="s">
        <v>18</v>
      </c>
      <c r="E24" s="5">
        <v>2</v>
      </c>
      <c r="F24" s="23">
        <v>0</v>
      </c>
      <c r="G24" s="23">
        <v>0</v>
      </c>
      <c r="H24" s="5">
        <v>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5">
        <v>2</v>
      </c>
      <c r="P24" s="5">
        <v>0</v>
      </c>
      <c r="Q24" s="5">
        <v>6</v>
      </c>
      <c r="R24" s="23">
        <v>0</v>
      </c>
      <c r="S24" s="22">
        <v>9027</v>
      </c>
      <c r="T24" s="22">
        <v>0</v>
      </c>
      <c r="U24" s="29">
        <v>793</v>
      </c>
    </row>
    <row r="25" spans="1:21" ht="12">
      <c r="A25" s="51"/>
      <c r="B25" s="3"/>
      <c r="C25" s="4"/>
      <c r="D25" s="20" t="s">
        <v>10</v>
      </c>
      <c r="E25" s="5">
        <v>6</v>
      </c>
      <c r="F25" s="23">
        <v>0</v>
      </c>
      <c r="G25" s="5">
        <v>1</v>
      </c>
      <c r="H25" s="5">
        <v>1</v>
      </c>
      <c r="I25" s="5">
        <v>2</v>
      </c>
      <c r="J25" s="5">
        <v>1</v>
      </c>
      <c r="K25" s="23">
        <v>0</v>
      </c>
      <c r="L25" s="23">
        <v>0</v>
      </c>
      <c r="M25" s="5">
        <v>1</v>
      </c>
      <c r="N25" s="23">
        <v>0</v>
      </c>
      <c r="O25" s="5">
        <v>6</v>
      </c>
      <c r="P25" s="5">
        <v>0</v>
      </c>
      <c r="Q25" s="5">
        <v>93</v>
      </c>
      <c r="R25" s="23">
        <v>0</v>
      </c>
      <c r="S25" s="22">
        <v>611244</v>
      </c>
      <c r="T25" s="22">
        <v>2601</v>
      </c>
      <c r="U25" s="29">
        <v>1797</v>
      </c>
    </row>
    <row r="26" spans="1:21" ht="12">
      <c r="A26" s="51"/>
      <c r="B26" s="3"/>
      <c r="C26" s="4"/>
      <c r="D26" s="20" t="s">
        <v>19</v>
      </c>
      <c r="E26" s="5">
        <v>9</v>
      </c>
      <c r="F26" s="23">
        <v>0</v>
      </c>
      <c r="G26" s="5">
        <v>1</v>
      </c>
      <c r="H26" s="5">
        <v>4</v>
      </c>
      <c r="I26" s="5">
        <v>3</v>
      </c>
      <c r="J26" s="5">
        <v>1</v>
      </c>
      <c r="K26" s="23">
        <v>0</v>
      </c>
      <c r="L26" s="23">
        <v>0</v>
      </c>
      <c r="M26" s="23">
        <v>0</v>
      </c>
      <c r="N26" s="23">
        <v>0</v>
      </c>
      <c r="O26" s="5">
        <v>8</v>
      </c>
      <c r="P26" s="5">
        <v>1</v>
      </c>
      <c r="Q26" s="5">
        <v>46</v>
      </c>
      <c r="R26" s="23">
        <v>0</v>
      </c>
      <c r="S26" s="5">
        <v>200607</v>
      </c>
      <c r="T26" s="5">
        <v>2214</v>
      </c>
      <c r="U26" s="27">
        <v>10170</v>
      </c>
    </row>
    <row r="27" spans="1:21" ht="12">
      <c r="A27" s="51"/>
      <c r="B27" s="3"/>
      <c r="C27" s="4"/>
      <c r="D27" s="20" t="s">
        <v>20</v>
      </c>
      <c r="E27" s="5">
        <v>10</v>
      </c>
      <c r="F27" s="23">
        <v>0</v>
      </c>
      <c r="G27" s="5">
        <v>2</v>
      </c>
      <c r="H27" s="5">
        <v>3</v>
      </c>
      <c r="I27" s="5">
        <v>2</v>
      </c>
      <c r="J27" s="5">
        <v>2</v>
      </c>
      <c r="K27" s="23">
        <v>0</v>
      </c>
      <c r="L27" s="5">
        <v>1</v>
      </c>
      <c r="M27" s="23">
        <v>0</v>
      </c>
      <c r="N27" s="23">
        <v>0</v>
      </c>
      <c r="O27" s="5">
        <v>10</v>
      </c>
      <c r="P27" s="5">
        <v>0</v>
      </c>
      <c r="Q27" s="5">
        <v>93</v>
      </c>
      <c r="R27" s="23">
        <v>0</v>
      </c>
      <c r="S27" s="5">
        <v>605384</v>
      </c>
      <c r="T27" s="23">
        <v>0</v>
      </c>
      <c r="U27" s="27">
        <v>9978</v>
      </c>
    </row>
    <row r="28" spans="1:21" ht="12">
      <c r="A28" s="51"/>
      <c r="B28" s="3"/>
      <c r="C28" s="4"/>
      <c r="D28" s="20" t="s">
        <v>21</v>
      </c>
      <c r="E28" s="5">
        <v>15</v>
      </c>
      <c r="F28" s="23">
        <v>0</v>
      </c>
      <c r="G28" s="5">
        <v>3</v>
      </c>
      <c r="H28" s="5">
        <v>6</v>
      </c>
      <c r="I28" s="5">
        <v>4</v>
      </c>
      <c r="J28" s="5">
        <v>1</v>
      </c>
      <c r="K28" s="23">
        <v>0</v>
      </c>
      <c r="L28" s="5">
        <v>1</v>
      </c>
      <c r="M28" s="23">
        <v>0</v>
      </c>
      <c r="N28" s="23">
        <v>0</v>
      </c>
      <c r="O28" s="5">
        <v>13</v>
      </c>
      <c r="P28" s="5">
        <v>2</v>
      </c>
      <c r="Q28" s="5">
        <v>93</v>
      </c>
      <c r="R28" s="23">
        <v>0</v>
      </c>
      <c r="S28" s="5">
        <v>1607382</v>
      </c>
      <c r="T28" s="5">
        <v>777</v>
      </c>
      <c r="U28" s="27">
        <v>15933</v>
      </c>
    </row>
    <row r="29" spans="1:21" ht="12" customHeight="1">
      <c r="A29" s="51"/>
      <c r="B29" s="3"/>
      <c r="C29" s="55" t="s">
        <v>7</v>
      </c>
      <c r="D29" s="56"/>
      <c r="E29" s="5">
        <f aca="true" t="shared" si="5" ref="E29:U29">SUM(E30:E35)</f>
        <v>332</v>
      </c>
      <c r="F29" s="23">
        <v>0</v>
      </c>
      <c r="G29" s="5">
        <f t="shared" si="5"/>
        <v>149</v>
      </c>
      <c r="H29" s="5">
        <f t="shared" si="5"/>
        <v>69</v>
      </c>
      <c r="I29" s="5">
        <f t="shared" si="5"/>
        <v>59</v>
      </c>
      <c r="J29" s="5">
        <f t="shared" si="5"/>
        <v>34</v>
      </c>
      <c r="K29" s="5">
        <f t="shared" si="5"/>
        <v>14</v>
      </c>
      <c r="L29" s="5">
        <f t="shared" si="5"/>
        <v>3</v>
      </c>
      <c r="M29" s="5">
        <f t="shared" si="5"/>
        <v>3</v>
      </c>
      <c r="N29" s="5">
        <f t="shared" si="5"/>
        <v>1</v>
      </c>
      <c r="O29" s="5">
        <f t="shared" si="5"/>
        <v>170</v>
      </c>
      <c r="P29" s="5">
        <f t="shared" si="5"/>
        <v>162</v>
      </c>
      <c r="Q29" s="5">
        <f t="shared" si="5"/>
        <v>2282</v>
      </c>
      <c r="R29" s="5">
        <f t="shared" si="5"/>
        <v>30747</v>
      </c>
      <c r="S29" s="5">
        <f t="shared" si="5"/>
        <v>3311745</v>
      </c>
      <c r="T29" s="5">
        <f t="shared" si="5"/>
        <v>166228</v>
      </c>
      <c r="U29" s="27">
        <f t="shared" si="5"/>
        <v>263031</v>
      </c>
    </row>
    <row r="30" spans="1:21" ht="12">
      <c r="A30" s="51"/>
      <c r="B30" s="3"/>
      <c r="C30" s="3"/>
      <c r="D30" s="20" t="s">
        <v>8</v>
      </c>
      <c r="E30" s="5">
        <v>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5">
        <v>1</v>
      </c>
      <c r="O30" s="5">
        <v>1</v>
      </c>
      <c r="P30" s="5">
        <v>0</v>
      </c>
      <c r="Q30" s="5">
        <v>318</v>
      </c>
      <c r="R30" s="22">
        <v>6782</v>
      </c>
      <c r="S30" s="22">
        <v>788217</v>
      </c>
      <c r="T30" s="22">
        <v>0</v>
      </c>
      <c r="U30" s="29">
        <v>31365</v>
      </c>
    </row>
    <row r="31" spans="1:21" ht="12">
      <c r="A31" s="51"/>
      <c r="B31" s="3"/>
      <c r="C31" s="3"/>
      <c r="D31" s="20" t="s">
        <v>9</v>
      </c>
      <c r="E31" s="5">
        <v>43</v>
      </c>
      <c r="F31" s="23">
        <v>0</v>
      </c>
      <c r="G31" s="5">
        <v>32</v>
      </c>
      <c r="H31" s="5">
        <v>7</v>
      </c>
      <c r="I31" s="5">
        <v>4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5">
        <v>17</v>
      </c>
      <c r="P31" s="5">
        <v>26</v>
      </c>
      <c r="Q31" s="5">
        <v>96</v>
      </c>
      <c r="R31" s="5">
        <v>1892</v>
      </c>
      <c r="S31" s="5">
        <v>81258</v>
      </c>
      <c r="T31" s="5">
        <v>4092</v>
      </c>
      <c r="U31" s="27">
        <v>18285</v>
      </c>
    </row>
    <row r="32" spans="1:21" ht="12">
      <c r="A32" s="51"/>
      <c r="B32" s="3"/>
      <c r="C32" s="3"/>
      <c r="D32" s="20" t="s">
        <v>10</v>
      </c>
      <c r="E32" s="5">
        <v>112</v>
      </c>
      <c r="F32" s="23">
        <v>0</v>
      </c>
      <c r="G32" s="5">
        <v>43</v>
      </c>
      <c r="H32" s="5">
        <v>24</v>
      </c>
      <c r="I32" s="5">
        <v>18</v>
      </c>
      <c r="J32" s="5">
        <v>15</v>
      </c>
      <c r="K32" s="5">
        <v>9</v>
      </c>
      <c r="L32" s="23">
        <v>0</v>
      </c>
      <c r="M32" s="5">
        <v>3</v>
      </c>
      <c r="N32" s="23">
        <v>0</v>
      </c>
      <c r="O32" s="5">
        <v>51</v>
      </c>
      <c r="P32" s="5">
        <v>61</v>
      </c>
      <c r="Q32" s="5">
        <v>898</v>
      </c>
      <c r="R32" s="5">
        <v>9760</v>
      </c>
      <c r="S32" s="5">
        <v>962225</v>
      </c>
      <c r="T32" s="5">
        <v>12443</v>
      </c>
      <c r="U32" s="27">
        <v>34490</v>
      </c>
    </row>
    <row r="33" spans="1:21" ht="12">
      <c r="A33" s="51"/>
      <c r="B33" s="3"/>
      <c r="C33" s="3"/>
      <c r="D33" s="20" t="s">
        <v>11</v>
      </c>
      <c r="E33" s="5">
        <v>15</v>
      </c>
      <c r="F33" s="23">
        <v>0</v>
      </c>
      <c r="G33" s="5">
        <v>6</v>
      </c>
      <c r="H33" s="5">
        <v>2</v>
      </c>
      <c r="I33" s="5">
        <v>2</v>
      </c>
      <c r="J33" s="5">
        <v>4</v>
      </c>
      <c r="K33" s="5">
        <v>1</v>
      </c>
      <c r="L33" s="23">
        <v>0</v>
      </c>
      <c r="M33" s="23">
        <v>0</v>
      </c>
      <c r="N33" s="23">
        <v>0</v>
      </c>
      <c r="O33" s="5">
        <v>12</v>
      </c>
      <c r="P33" s="5">
        <v>3</v>
      </c>
      <c r="Q33" s="5">
        <v>104</v>
      </c>
      <c r="R33" s="22">
        <v>746</v>
      </c>
      <c r="S33" s="22">
        <v>388503</v>
      </c>
      <c r="T33" s="22">
        <v>103926</v>
      </c>
      <c r="U33" s="29">
        <v>21621</v>
      </c>
    </row>
    <row r="34" spans="1:21" ht="12">
      <c r="A34" s="51"/>
      <c r="B34" s="3"/>
      <c r="C34" s="3"/>
      <c r="D34" s="20" t="s">
        <v>12</v>
      </c>
      <c r="E34" s="5">
        <v>34</v>
      </c>
      <c r="F34" s="23">
        <v>0</v>
      </c>
      <c r="G34" s="5">
        <v>21</v>
      </c>
      <c r="H34" s="5">
        <v>5</v>
      </c>
      <c r="I34" s="5">
        <v>5</v>
      </c>
      <c r="J34" s="5">
        <v>3</v>
      </c>
      <c r="K34" s="23">
        <v>0</v>
      </c>
      <c r="L34" s="23">
        <v>0</v>
      </c>
      <c r="M34" s="23">
        <v>0</v>
      </c>
      <c r="N34" s="23">
        <v>0</v>
      </c>
      <c r="O34" s="5">
        <v>15</v>
      </c>
      <c r="P34" s="5">
        <v>19</v>
      </c>
      <c r="Q34" s="5">
        <v>119</v>
      </c>
      <c r="R34" s="5">
        <v>2158</v>
      </c>
      <c r="S34" s="5">
        <v>165146</v>
      </c>
      <c r="T34" s="5">
        <v>11229</v>
      </c>
      <c r="U34" s="27">
        <v>24314</v>
      </c>
    </row>
    <row r="35" spans="1:21" ht="12">
      <c r="A35" s="52"/>
      <c r="B35" s="6"/>
      <c r="C35" s="6"/>
      <c r="D35" s="21" t="s">
        <v>13</v>
      </c>
      <c r="E35" s="7">
        <v>127</v>
      </c>
      <c r="F35" s="30">
        <v>0</v>
      </c>
      <c r="G35" s="7">
        <v>47</v>
      </c>
      <c r="H35" s="7">
        <v>31</v>
      </c>
      <c r="I35" s="7">
        <v>30</v>
      </c>
      <c r="J35" s="7">
        <v>12</v>
      </c>
      <c r="K35" s="7">
        <v>4</v>
      </c>
      <c r="L35" s="7">
        <v>3</v>
      </c>
      <c r="M35" s="30">
        <v>0</v>
      </c>
      <c r="N35" s="30">
        <v>0</v>
      </c>
      <c r="O35" s="7">
        <v>74</v>
      </c>
      <c r="P35" s="7">
        <v>53</v>
      </c>
      <c r="Q35" s="7">
        <v>747</v>
      </c>
      <c r="R35" s="7">
        <v>9409</v>
      </c>
      <c r="S35" s="7">
        <v>926396</v>
      </c>
      <c r="T35" s="7">
        <v>34538</v>
      </c>
      <c r="U35" s="31">
        <v>132956</v>
      </c>
    </row>
  </sheetData>
  <mergeCells count="21">
    <mergeCell ref="A21:A35"/>
    <mergeCell ref="B21:D21"/>
    <mergeCell ref="C22:D22"/>
    <mergeCell ref="C29:D29"/>
    <mergeCell ref="A6:A20"/>
    <mergeCell ref="B6:D6"/>
    <mergeCell ref="C7:D7"/>
    <mergeCell ref="C14:D14"/>
    <mergeCell ref="U4:U5"/>
    <mergeCell ref="Q4:Q5"/>
    <mergeCell ref="R4:R5"/>
    <mergeCell ref="S4:S5"/>
    <mergeCell ref="T4:T5"/>
    <mergeCell ref="A3:A5"/>
    <mergeCell ref="B3:D5"/>
    <mergeCell ref="E3:N3"/>
    <mergeCell ref="O3:P3"/>
    <mergeCell ref="E4:E5"/>
    <mergeCell ref="F4:F5"/>
    <mergeCell ref="O4:O5"/>
    <mergeCell ref="P4:P5"/>
  </mergeCells>
  <printOptions/>
  <pageMargins left="0.75" right="0.75" top="1" bottom="1" header="0.512" footer="0.512"/>
  <pageSetup firstPageNumber="103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051400</dc:creator>
  <cp:keywords/>
  <dc:description/>
  <cp:lastModifiedBy>Administrator</cp:lastModifiedBy>
  <cp:lastPrinted>2004-05-24T00:39:35Z</cp:lastPrinted>
  <dcterms:created xsi:type="dcterms:W3CDTF">2003-07-30T05:30:10Z</dcterms:created>
  <dcterms:modified xsi:type="dcterms:W3CDTF">2008-07-03T07:42:40Z</dcterms:modified>
  <cp:category/>
  <cp:version/>
  <cp:contentType/>
  <cp:contentStatus/>
</cp:coreProperties>
</file>