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市民協働推進課\◆01協働・大学連携班\012北市民健康文化センター\R6\☆大規模改修\02_本事業\07_入札説明書修正（1回目）HP更新は質問回答に格納\20240621確定\PDF\"/>
    </mc:Choice>
  </mc:AlternateContent>
  <bookViews>
    <workbookView xWindow="-105" yWindow="-105" windowWidth="19425" windowHeight="10425" tabRatio="860" activeTab="5"/>
  </bookViews>
  <sheets>
    <sheet name="作成要領" sheetId="27" r:id="rId1"/>
    <sheet name="表紙 (総括表)" sheetId="16" r:id="rId2"/>
    <sheet name="共通仮設費" sheetId="20" r:id="rId3"/>
    <sheet name="建築改修工事費 " sheetId="35" r:id="rId4"/>
    <sheet name="電気改修工事費" sheetId="33" r:id="rId5"/>
    <sheet name="（令和6年6月28日修正）機械改修工事費" sheetId="31" r:id="rId6"/>
  </sheets>
  <definedNames>
    <definedName name="_xlnm.Print_Area" localSheetId="5">'（令和6年6月28日修正）機械改修工事費'!$B$1:$M$274</definedName>
    <definedName name="_xlnm.Print_Area" localSheetId="2">共通仮設費!$B$1:$J$37</definedName>
    <definedName name="_xlnm.Print_Area" localSheetId="3">'建築改修工事費 '!$B$1:$M$513</definedName>
    <definedName name="_xlnm.Print_Area" localSheetId="0">作成要領!$A$1:$K$33</definedName>
    <definedName name="_xlnm.Print_Area" localSheetId="4">電気改修工事費!$B$1:$M$226</definedName>
    <definedName name="_xlnm.Print_Area" localSheetId="1">'表紙 (総括表)'!$B$1:$I$40</definedName>
    <definedName name="_xlnm.Print_Titles" localSheetId="5">'（令和6年6月28日修正）機械改修工事費'!$1:$5</definedName>
    <definedName name="_xlnm.Print_Titles" localSheetId="3">'建築改修工事費 '!$1:$5</definedName>
    <definedName name="_xlnm.Print_Titles" localSheetId="4">電気改修工事費!$1:$5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6" i="35" l="1"/>
  <c r="G79" i="35"/>
  <c r="G78" i="35"/>
  <c r="G77" i="35"/>
  <c r="G75" i="35"/>
  <c r="G73" i="35" s="1"/>
  <c r="G72" i="35"/>
  <c r="G74" i="35" l="1"/>
  <c r="G218" i="35" l="1"/>
  <c r="G406" i="35" l="1"/>
  <c r="G405" i="35" l="1"/>
  <c r="G401" i="35"/>
  <c r="G389" i="35"/>
  <c r="G388" i="35"/>
  <c r="G391" i="35" s="1"/>
  <c r="G384" i="35"/>
  <c r="G364" i="35"/>
  <c r="G339" i="35"/>
  <c r="G330" i="35"/>
  <c r="G274" i="35"/>
  <c r="G272" i="35"/>
  <c r="G270" i="35"/>
  <c r="G266" i="35"/>
  <c r="G265" i="35"/>
  <c r="G264" i="35"/>
  <c r="G263" i="35"/>
  <c r="G245" i="35"/>
  <c r="G244" i="35"/>
  <c r="G235" i="35"/>
  <c r="G236" i="35" s="1"/>
  <c r="G216" i="35"/>
  <c r="G220" i="35" s="1"/>
  <c r="G215" i="35"/>
  <c r="G151" i="35"/>
  <c r="G150" i="35"/>
  <c r="G149" i="35"/>
  <c r="G148" i="35"/>
  <c r="G147" i="35"/>
  <c r="G146" i="35"/>
  <c r="G143" i="35"/>
  <c r="G142" i="35"/>
  <c r="G141" i="35"/>
  <c r="G138" i="35"/>
  <c r="G137" i="35"/>
  <c r="G136" i="35"/>
  <c r="G109" i="35"/>
  <c r="G106" i="35"/>
  <c r="G105" i="35"/>
  <c r="G104" i="35"/>
  <c r="G85" i="35"/>
  <c r="G61" i="35"/>
  <c r="G54" i="35"/>
  <c r="G52" i="35"/>
  <c r="G50" i="35"/>
  <c r="G48" i="35"/>
  <c r="G43" i="35"/>
  <c r="G45" i="35" s="1"/>
  <c r="G41" i="35"/>
  <c r="G40" i="35"/>
  <c r="G55" i="35" l="1"/>
  <c r="G217" i="35"/>
  <c r="G385" i="35"/>
  <c r="G386" i="35"/>
  <c r="G387" i="35"/>
  <c r="G392" i="35" l="1"/>
  <c r="G13" i="20" l="1"/>
</calcChain>
</file>

<file path=xl/sharedStrings.xml><?xml version="1.0" encoding="utf-8"?>
<sst xmlns="http://schemas.openxmlformats.org/spreadsheetml/2006/main" count="1539" uniqueCount="782">
  <si>
    <t>項目</t>
    <rPh sb="0" eb="2">
      <t>コウモク</t>
    </rPh>
    <phoneticPr fontId="1"/>
  </si>
  <si>
    <t>改修仕様</t>
    <rPh sb="0" eb="2">
      <t>カイシュウ</t>
    </rPh>
    <rPh sb="2" eb="4">
      <t>シヨウ</t>
    </rPh>
    <phoneticPr fontId="1"/>
  </si>
  <si>
    <t>備考</t>
    <rPh sb="0" eb="2">
      <t>ビコウ</t>
    </rPh>
    <phoneticPr fontId="1"/>
  </si>
  <si>
    <t>単位</t>
    <rPh sb="0" eb="2">
      <t>タンイ</t>
    </rPh>
    <phoneticPr fontId="1"/>
  </si>
  <si>
    <t>単価</t>
    <rPh sb="0" eb="2">
      <t>タンカ</t>
    </rPh>
    <phoneticPr fontId="1"/>
  </si>
  <si>
    <t>数量</t>
    <rPh sb="0" eb="2">
      <t>スウリョウ</t>
    </rPh>
    <phoneticPr fontId="1"/>
  </si>
  <si>
    <t>金額</t>
    <rPh sb="0" eb="2">
      <t>キンガク</t>
    </rPh>
    <phoneticPr fontId="1"/>
  </si>
  <si>
    <t>№</t>
    <phoneticPr fontId="1"/>
  </si>
  <si>
    <t>㎡</t>
    <phoneticPr fontId="1"/>
  </si>
  <si>
    <t>ひび割れ補修</t>
    <rPh sb="2" eb="3">
      <t>ワ</t>
    </rPh>
    <rPh sb="4" eb="6">
      <t>ホシュウ</t>
    </rPh>
    <phoneticPr fontId="1"/>
  </si>
  <si>
    <t>鉄部塗装</t>
    <rPh sb="0" eb="1">
      <t>テツ</t>
    </rPh>
    <rPh sb="1" eb="2">
      <t>ブ</t>
    </rPh>
    <rPh sb="2" eb="4">
      <t>トソウ</t>
    </rPh>
    <phoneticPr fontId="1"/>
  </si>
  <si>
    <t>防水工事</t>
    <rPh sb="0" eb="2">
      <t>ボウスイ</t>
    </rPh>
    <rPh sb="2" eb="4">
      <t>コウジ</t>
    </rPh>
    <phoneticPr fontId="1"/>
  </si>
  <si>
    <t>式</t>
    <rPh sb="0" eb="1">
      <t>シキ</t>
    </rPh>
    <phoneticPr fontId="1"/>
  </si>
  <si>
    <t>シーリング工事</t>
    <rPh sb="5" eb="7">
      <t>コウジ</t>
    </rPh>
    <phoneticPr fontId="1"/>
  </si>
  <si>
    <t>下地処理</t>
    <rPh sb="0" eb="2">
      <t>シタジ</t>
    </rPh>
    <rPh sb="2" eb="4">
      <t>ショリ</t>
    </rPh>
    <phoneticPr fontId="1"/>
  </si>
  <si>
    <t>部位、部材</t>
    <rPh sb="0" eb="2">
      <t>ブイ</t>
    </rPh>
    <rPh sb="3" eb="5">
      <t>ブザイ</t>
    </rPh>
    <phoneticPr fontId="1"/>
  </si>
  <si>
    <t>か所</t>
    <rPh sb="1" eb="2">
      <t>ショ</t>
    </rPh>
    <phoneticPr fontId="1"/>
  </si>
  <si>
    <t>外壁塗装</t>
    <rPh sb="0" eb="2">
      <t>ガイヘキ</t>
    </rPh>
    <rPh sb="2" eb="4">
      <t>トソウ</t>
    </rPh>
    <phoneticPr fontId="1"/>
  </si>
  <si>
    <t>計</t>
    <rPh sb="0" eb="1">
      <t>ケイ</t>
    </rPh>
    <phoneticPr fontId="1"/>
  </si>
  <si>
    <t>ドレイン廻り補修</t>
    <rPh sb="4" eb="5">
      <t>マワ</t>
    </rPh>
    <rPh sb="6" eb="8">
      <t>ホシュウ</t>
    </rPh>
    <phoneticPr fontId="1"/>
  </si>
  <si>
    <t>改修用ドレイン設置</t>
    <rPh sb="0" eb="2">
      <t>カイシュウ</t>
    </rPh>
    <rPh sb="2" eb="3">
      <t>ヨウ</t>
    </rPh>
    <rPh sb="7" eb="9">
      <t>セッチ</t>
    </rPh>
    <phoneticPr fontId="1"/>
  </si>
  <si>
    <t>塩ビ</t>
    <rPh sb="0" eb="1">
      <t>エン</t>
    </rPh>
    <phoneticPr fontId="1"/>
  </si>
  <si>
    <t>【トップライト改修】</t>
    <rPh sb="7" eb="9">
      <t>カイシュウ</t>
    </rPh>
    <phoneticPr fontId="1"/>
  </si>
  <si>
    <t>樹脂ドーム交換</t>
    <rPh sb="0" eb="2">
      <t>ジュシ</t>
    </rPh>
    <rPh sb="5" eb="7">
      <t>コウカン</t>
    </rPh>
    <phoneticPr fontId="1"/>
  </si>
  <si>
    <t>ｍ</t>
    <phoneticPr fontId="1"/>
  </si>
  <si>
    <t>打放し面</t>
    <rPh sb="0" eb="2">
      <t>ウチハナシ</t>
    </rPh>
    <rPh sb="3" eb="4">
      <t>メン</t>
    </rPh>
    <phoneticPr fontId="1"/>
  </si>
  <si>
    <t>欠損部、鉄筋露出部補修</t>
    <rPh sb="0" eb="2">
      <t>ケッソン</t>
    </rPh>
    <rPh sb="2" eb="3">
      <t>ブ</t>
    </rPh>
    <rPh sb="4" eb="6">
      <t>テッキン</t>
    </rPh>
    <rPh sb="6" eb="8">
      <t>ロシュツ</t>
    </rPh>
    <rPh sb="8" eb="9">
      <t>ブ</t>
    </rPh>
    <rPh sb="9" eb="11">
      <t>ホシュウ</t>
    </rPh>
    <phoneticPr fontId="1"/>
  </si>
  <si>
    <t>外壁改修工事</t>
    <rPh sb="0" eb="2">
      <t>ガイヘキ</t>
    </rPh>
    <rPh sb="2" eb="4">
      <t>カイシュウ</t>
    </rPh>
    <rPh sb="4" eb="6">
      <t>コウジ</t>
    </rPh>
    <phoneticPr fontId="1"/>
  </si>
  <si>
    <t>Uカットシール材充填工法</t>
    <rPh sb="7" eb="12">
      <t>ザイジュウテンコウホウ</t>
    </rPh>
    <phoneticPr fontId="1"/>
  </si>
  <si>
    <t>斫り、防錆処理、樹脂モルタル100×100</t>
    <rPh sb="0" eb="1">
      <t>ハツ</t>
    </rPh>
    <rPh sb="3" eb="5">
      <t>ボウセイ</t>
    </rPh>
    <rPh sb="5" eb="7">
      <t>ショリ</t>
    </rPh>
    <rPh sb="8" eb="10">
      <t>ジュシ</t>
    </rPh>
    <phoneticPr fontId="1"/>
  </si>
  <si>
    <t>【竪樋】</t>
    <rPh sb="1" eb="3">
      <t>タテドイ</t>
    </rPh>
    <phoneticPr fontId="1"/>
  </si>
  <si>
    <t>塗装塗替え</t>
    <rPh sb="0" eb="2">
      <t>トソウ</t>
    </rPh>
    <rPh sb="2" eb="4">
      <t>ヌリカ</t>
    </rPh>
    <phoneticPr fontId="1"/>
  </si>
  <si>
    <t>一般照明</t>
    <rPh sb="0" eb="2">
      <t>イッパン</t>
    </rPh>
    <rPh sb="2" eb="4">
      <t>ショウメイ</t>
    </rPh>
    <phoneticPr fontId="1"/>
  </si>
  <si>
    <t>高天井照明</t>
    <rPh sb="0" eb="1">
      <t>タカ</t>
    </rPh>
    <rPh sb="1" eb="3">
      <t>テンジョウ</t>
    </rPh>
    <rPh sb="3" eb="5">
      <t>ショウメイ</t>
    </rPh>
    <phoneticPr fontId="1"/>
  </si>
  <si>
    <t>電話設備</t>
    <rPh sb="0" eb="2">
      <t>デンワ</t>
    </rPh>
    <rPh sb="2" eb="4">
      <t>セツビ</t>
    </rPh>
    <phoneticPr fontId="1"/>
  </si>
  <si>
    <t>建築工事</t>
    <rPh sb="0" eb="2">
      <t>ケンチク</t>
    </rPh>
    <rPh sb="2" eb="4">
      <t>コウジ</t>
    </rPh>
    <phoneticPr fontId="1"/>
  </si>
  <si>
    <t>鉄部塗装工事</t>
    <rPh sb="0" eb="2">
      <t>テツブ</t>
    </rPh>
    <rPh sb="2" eb="4">
      <t>トソウ</t>
    </rPh>
    <rPh sb="4" eb="6">
      <t>コウジ</t>
    </rPh>
    <phoneticPr fontId="1"/>
  </si>
  <si>
    <t>空調設備</t>
    <rPh sb="0" eb="2">
      <t>クウチョウ</t>
    </rPh>
    <rPh sb="2" eb="4">
      <t>セツビ</t>
    </rPh>
    <phoneticPr fontId="1"/>
  </si>
  <si>
    <t>冷凍機</t>
    <rPh sb="0" eb="3">
      <t>レイトウキ</t>
    </rPh>
    <phoneticPr fontId="1"/>
  </si>
  <si>
    <t>蒸気配管</t>
    <rPh sb="0" eb="2">
      <t>ジョウキ</t>
    </rPh>
    <rPh sb="2" eb="4">
      <t>ハイカン</t>
    </rPh>
    <phoneticPr fontId="1"/>
  </si>
  <si>
    <t>更新</t>
    <rPh sb="0" eb="2">
      <t>コウシン</t>
    </rPh>
    <phoneticPr fontId="1"/>
  </si>
  <si>
    <t>電気設備工事</t>
    <rPh sb="0" eb="2">
      <t>デンキ</t>
    </rPh>
    <rPh sb="2" eb="4">
      <t>セツビ</t>
    </rPh>
    <rPh sb="4" eb="6">
      <t>コウジ</t>
    </rPh>
    <phoneticPr fontId="1"/>
  </si>
  <si>
    <t>機械設備工事</t>
    <rPh sb="0" eb="2">
      <t>キカイ</t>
    </rPh>
    <rPh sb="2" eb="4">
      <t>セツビ</t>
    </rPh>
    <rPh sb="4" eb="6">
      <t>コウジ</t>
    </rPh>
    <phoneticPr fontId="1"/>
  </si>
  <si>
    <t>Ⅰ</t>
    <phoneticPr fontId="1"/>
  </si>
  <si>
    <t>Ⅱ</t>
    <phoneticPr fontId="1"/>
  </si>
  <si>
    <t>Ⅲ</t>
    <phoneticPr fontId="1"/>
  </si>
  <si>
    <t>合計</t>
    <rPh sb="0" eb="1">
      <t>ゴウ</t>
    </rPh>
    <rPh sb="1" eb="2">
      <t>ケイ</t>
    </rPh>
    <phoneticPr fontId="1"/>
  </si>
  <si>
    <t>タイル張替え</t>
    <rPh sb="3" eb="5">
      <t>ハリカ</t>
    </rPh>
    <phoneticPr fontId="1"/>
  </si>
  <si>
    <t>タイル割れ、欠損部</t>
    <rPh sb="3" eb="4">
      <t>ワ</t>
    </rPh>
    <rPh sb="6" eb="8">
      <t>ケッソン</t>
    </rPh>
    <rPh sb="8" eb="9">
      <t>ブ</t>
    </rPh>
    <phoneticPr fontId="1"/>
  </si>
  <si>
    <t>枚</t>
    <rPh sb="0" eb="1">
      <t>マイ</t>
    </rPh>
    <phoneticPr fontId="1"/>
  </si>
  <si>
    <t>タイル浮き補修</t>
    <rPh sb="3" eb="4">
      <t>ウ</t>
    </rPh>
    <rPh sb="5" eb="7">
      <t>ホシュウ</t>
    </rPh>
    <phoneticPr fontId="1"/>
  </si>
  <si>
    <t>タイル浮き部</t>
    <rPh sb="3" eb="4">
      <t>ウ</t>
    </rPh>
    <rPh sb="5" eb="6">
      <t>ブ</t>
    </rPh>
    <phoneticPr fontId="1"/>
  </si>
  <si>
    <t>エポキシ樹脂注入、アンカーピン併用</t>
    <rPh sb="4" eb="6">
      <t>ジュシ</t>
    </rPh>
    <rPh sb="6" eb="8">
      <t>チュウニュウ</t>
    </rPh>
    <rPh sb="15" eb="17">
      <t>ヘイヨウ</t>
    </rPh>
    <phoneticPr fontId="1"/>
  </si>
  <si>
    <t>タイル製作費</t>
    <rPh sb="3" eb="6">
      <t>セイサクヒ</t>
    </rPh>
    <phoneticPr fontId="1"/>
  </si>
  <si>
    <t>内装工事</t>
    <rPh sb="0" eb="2">
      <t>ナイソウ</t>
    </rPh>
    <rPh sb="2" eb="4">
      <t>コウジ</t>
    </rPh>
    <phoneticPr fontId="1"/>
  </si>
  <si>
    <t>ボード面</t>
    <rPh sb="3" eb="4">
      <t>メン</t>
    </rPh>
    <phoneticPr fontId="1"/>
  </si>
  <si>
    <t>ボード張替え</t>
    <rPh sb="3" eb="5">
      <t>ハリカ</t>
    </rPh>
    <phoneticPr fontId="1"/>
  </si>
  <si>
    <t>その他工事</t>
    <rPh sb="2" eb="3">
      <t>タ</t>
    </rPh>
    <rPh sb="3" eb="5">
      <t>コウジ</t>
    </rPh>
    <phoneticPr fontId="1"/>
  </si>
  <si>
    <t>プールピット内ひび割れ補修</t>
    <rPh sb="6" eb="7">
      <t>ナイ</t>
    </rPh>
    <rPh sb="9" eb="10">
      <t>ワ</t>
    </rPh>
    <rPh sb="11" eb="13">
      <t>ホシュウ</t>
    </rPh>
    <phoneticPr fontId="1"/>
  </si>
  <si>
    <t>コンクリート面</t>
    <rPh sb="6" eb="7">
      <t>メン</t>
    </rPh>
    <phoneticPr fontId="1"/>
  </si>
  <si>
    <t>プールピット内配管支持材</t>
    <rPh sb="6" eb="7">
      <t>ナイ</t>
    </rPh>
    <rPh sb="7" eb="9">
      <t>ハイカン</t>
    </rPh>
    <rPh sb="9" eb="12">
      <t>シジザイ</t>
    </rPh>
    <phoneticPr fontId="1"/>
  </si>
  <si>
    <t>プール外部サンデッキ</t>
    <rPh sb="3" eb="5">
      <t>ガイブ</t>
    </rPh>
    <phoneticPr fontId="1"/>
  </si>
  <si>
    <t>プールサイド椅子</t>
    <rPh sb="6" eb="8">
      <t>イス</t>
    </rPh>
    <phoneticPr fontId="1"/>
  </si>
  <si>
    <t>台</t>
    <rPh sb="0" eb="1">
      <t>ダイ</t>
    </rPh>
    <phoneticPr fontId="1"/>
  </si>
  <si>
    <t>長尺シート張替え</t>
    <rPh sb="0" eb="2">
      <t>チョウジャク</t>
    </rPh>
    <rPh sb="5" eb="7">
      <t>ハリカ</t>
    </rPh>
    <phoneticPr fontId="1"/>
  </si>
  <si>
    <t>下地調整</t>
    <rPh sb="0" eb="2">
      <t>シタジ</t>
    </rPh>
    <rPh sb="2" eb="4">
      <t>チョウセイ</t>
    </rPh>
    <phoneticPr fontId="1"/>
  </si>
  <si>
    <t>2-2</t>
    <phoneticPr fontId="1"/>
  </si>
  <si>
    <t>3-1</t>
    <phoneticPr fontId="1"/>
  </si>
  <si>
    <t>【錆止め塗装】</t>
    <rPh sb="1" eb="2">
      <t>サビ</t>
    </rPh>
    <rPh sb="2" eb="3">
      <t>ド</t>
    </rPh>
    <rPh sb="4" eb="6">
      <t>トソウ</t>
    </rPh>
    <phoneticPr fontId="1"/>
  </si>
  <si>
    <t>6-2</t>
    <phoneticPr fontId="1"/>
  </si>
  <si>
    <t>床</t>
    <rPh sb="0" eb="1">
      <t>ユカ</t>
    </rPh>
    <phoneticPr fontId="1"/>
  </si>
  <si>
    <t>天井</t>
    <rPh sb="0" eb="2">
      <t>テンジョウ</t>
    </rPh>
    <phoneticPr fontId="1"/>
  </si>
  <si>
    <t>クロス張替え</t>
    <rPh sb="3" eb="5">
      <t>ハリカエ</t>
    </rPh>
    <phoneticPr fontId="1"/>
  </si>
  <si>
    <t>ケイカル板</t>
    <rPh sb="4" eb="5">
      <t>イタ</t>
    </rPh>
    <phoneticPr fontId="1"/>
  </si>
  <si>
    <t>吹付塗装</t>
    <rPh sb="0" eb="2">
      <t>フキツケ</t>
    </rPh>
    <rPh sb="2" eb="4">
      <t>トソウ</t>
    </rPh>
    <phoneticPr fontId="1"/>
  </si>
  <si>
    <t>柵嵩上げ</t>
    <rPh sb="0" eb="1">
      <t>サク</t>
    </rPh>
    <rPh sb="1" eb="3">
      <t>カサア</t>
    </rPh>
    <phoneticPr fontId="1"/>
  </si>
  <si>
    <t>ﾄｯﾌﾟﾗｲﾄ排煙窓開閉修理</t>
    <rPh sb="12" eb="14">
      <t>シュウリ</t>
    </rPh>
    <phoneticPr fontId="1"/>
  </si>
  <si>
    <t>壁</t>
    <rPh sb="0" eb="1">
      <t>カベ</t>
    </rPh>
    <phoneticPr fontId="1"/>
  </si>
  <si>
    <t>ボード張替え</t>
    <rPh sb="3" eb="5">
      <t>ハリカエ</t>
    </rPh>
    <phoneticPr fontId="1"/>
  </si>
  <si>
    <t>A種模様貼り</t>
    <rPh sb="1" eb="2">
      <t>シュ</t>
    </rPh>
    <rPh sb="2" eb="4">
      <t>モヨウ</t>
    </rPh>
    <rPh sb="4" eb="5">
      <t>バ</t>
    </rPh>
    <phoneticPr fontId="1"/>
  </si>
  <si>
    <t>石膏ボード</t>
    <rPh sb="0" eb="2">
      <t>セッコウ</t>
    </rPh>
    <phoneticPr fontId="1"/>
  </si>
  <si>
    <t>アスベスト除去</t>
    <rPh sb="5" eb="7">
      <t>ジョキョ</t>
    </rPh>
    <phoneticPr fontId="1"/>
  </si>
  <si>
    <t>排煙窓開閉修理</t>
    <rPh sb="5" eb="7">
      <t>シュウリ</t>
    </rPh>
    <phoneticPr fontId="1"/>
  </si>
  <si>
    <t>45角 300×300=0.09㎡当たり</t>
    <rPh sb="2" eb="3">
      <t>カク</t>
    </rPh>
    <rPh sb="17" eb="18">
      <t>ア</t>
    </rPh>
    <phoneticPr fontId="1"/>
  </si>
  <si>
    <t>モルタル塗装</t>
    <rPh sb="4" eb="6">
      <t>トソウ</t>
    </rPh>
    <phoneticPr fontId="1"/>
  </si>
  <si>
    <t>ｳｫｰﾀｰｽﾗｲﾀﾞｰ（高）交換</t>
    <rPh sb="12" eb="13">
      <t>コウ</t>
    </rPh>
    <rPh sb="14" eb="16">
      <t>コウカン</t>
    </rPh>
    <phoneticPr fontId="1"/>
  </si>
  <si>
    <t>ｳｫｰﾀｰｽﾗｲﾀﾞｰ（低）交換</t>
    <rPh sb="12" eb="13">
      <t>テイ</t>
    </rPh>
    <rPh sb="14" eb="16">
      <t>コウカン</t>
    </rPh>
    <phoneticPr fontId="1"/>
  </si>
  <si>
    <t>プール屋根トップライト</t>
    <rPh sb="3" eb="5">
      <t>ヤネ</t>
    </rPh>
    <phoneticPr fontId="1"/>
  </si>
  <si>
    <t>受変電設備</t>
    <rPh sb="0" eb="3">
      <t>ジュヘンデン</t>
    </rPh>
    <rPh sb="3" eb="5">
      <t>セツビ</t>
    </rPh>
    <phoneticPr fontId="1"/>
  </si>
  <si>
    <t>電力設備</t>
    <rPh sb="0" eb="2">
      <t>デンリョク</t>
    </rPh>
    <rPh sb="2" eb="4">
      <t>セツビ</t>
    </rPh>
    <phoneticPr fontId="1"/>
  </si>
  <si>
    <t>電力貯蔵設備</t>
    <rPh sb="0" eb="2">
      <t>デンリョク</t>
    </rPh>
    <rPh sb="2" eb="4">
      <t>チョゾウ</t>
    </rPh>
    <rPh sb="4" eb="6">
      <t>セツビ</t>
    </rPh>
    <phoneticPr fontId="1"/>
  </si>
  <si>
    <t>発電設備</t>
    <rPh sb="0" eb="2">
      <t>ハツデン</t>
    </rPh>
    <rPh sb="2" eb="4">
      <t>セツビ</t>
    </rPh>
    <phoneticPr fontId="1"/>
  </si>
  <si>
    <t>通信・情報設備</t>
    <rPh sb="0" eb="2">
      <t>ツウシン</t>
    </rPh>
    <rPh sb="3" eb="5">
      <t>ジョウホウ</t>
    </rPh>
    <rPh sb="5" eb="7">
      <t>セツビ</t>
    </rPh>
    <phoneticPr fontId="1"/>
  </si>
  <si>
    <t>変圧器</t>
    <rPh sb="0" eb="3">
      <t>ヘンアツキ</t>
    </rPh>
    <phoneticPr fontId="1"/>
  </si>
  <si>
    <t>進相コンデンサ</t>
    <rPh sb="0" eb="2">
      <t>シンソウ</t>
    </rPh>
    <phoneticPr fontId="1"/>
  </si>
  <si>
    <t>直列リアクトル</t>
    <rPh sb="0" eb="2">
      <t>チョクレツ</t>
    </rPh>
    <phoneticPr fontId="1"/>
  </si>
  <si>
    <t>高圧引込ケーブル</t>
    <rPh sb="0" eb="2">
      <t>コウアツ</t>
    </rPh>
    <rPh sb="2" eb="4">
      <t>ヒキコミ</t>
    </rPh>
    <phoneticPr fontId="1"/>
  </si>
  <si>
    <t>電線・ケーブル</t>
    <rPh sb="0" eb="2">
      <t>デンセン</t>
    </rPh>
    <phoneticPr fontId="1"/>
  </si>
  <si>
    <t>誘導灯</t>
    <rPh sb="0" eb="2">
      <t>ユウドウ</t>
    </rPh>
    <rPh sb="2" eb="3">
      <t>トウ</t>
    </rPh>
    <phoneticPr fontId="1"/>
  </si>
  <si>
    <t>LED照明へ更新</t>
    <rPh sb="3" eb="5">
      <t>ショウメイ</t>
    </rPh>
    <rPh sb="6" eb="8">
      <t>コウシン</t>
    </rPh>
    <phoneticPr fontId="1"/>
  </si>
  <si>
    <t>非常用照明</t>
    <rPh sb="0" eb="3">
      <t>ヒジョウヨウ</t>
    </rPh>
    <rPh sb="3" eb="5">
      <t>ショウメイ</t>
    </rPh>
    <phoneticPr fontId="1"/>
  </si>
  <si>
    <t>外灯（ポール灯）</t>
    <rPh sb="0" eb="2">
      <t>ガイトウ</t>
    </rPh>
    <rPh sb="6" eb="7">
      <t>トウ</t>
    </rPh>
    <phoneticPr fontId="1"/>
  </si>
  <si>
    <t>その他外灯</t>
    <rPh sb="2" eb="3">
      <t>タ</t>
    </rPh>
    <rPh sb="3" eb="5">
      <t>ガイトウ</t>
    </rPh>
    <phoneticPr fontId="1"/>
  </si>
  <si>
    <t>直流電源装置</t>
    <rPh sb="0" eb="2">
      <t>チョクリュウ</t>
    </rPh>
    <rPh sb="2" eb="4">
      <t>デンゲン</t>
    </rPh>
    <rPh sb="4" eb="6">
      <t>ソウチ</t>
    </rPh>
    <phoneticPr fontId="1"/>
  </si>
  <si>
    <t>ディーゼル発電装置</t>
    <rPh sb="5" eb="7">
      <t>ハツデン</t>
    </rPh>
    <rPh sb="7" eb="9">
      <t>ソウチ</t>
    </rPh>
    <phoneticPr fontId="1"/>
  </si>
  <si>
    <t>感知器類</t>
    <rPh sb="0" eb="3">
      <t>カンチキ</t>
    </rPh>
    <rPh sb="3" eb="4">
      <t>ルイ</t>
    </rPh>
    <phoneticPr fontId="1"/>
  </si>
  <si>
    <t>一般放送設備</t>
    <rPh sb="0" eb="2">
      <t>イッパン</t>
    </rPh>
    <rPh sb="2" eb="4">
      <t>ホウソウ</t>
    </rPh>
    <rPh sb="4" eb="6">
      <t>セツビ</t>
    </rPh>
    <phoneticPr fontId="1"/>
  </si>
  <si>
    <t>電話機類</t>
    <rPh sb="0" eb="3">
      <t>デンワキ</t>
    </rPh>
    <rPh sb="3" eb="4">
      <t>ルイ</t>
    </rPh>
    <phoneticPr fontId="1"/>
  </si>
  <si>
    <t>電気時計</t>
    <rPh sb="0" eb="2">
      <t>デンキ</t>
    </rPh>
    <rPh sb="2" eb="4">
      <t>トケイ</t>
    </rPh>
    <phoneticPr fontId="1"/>
  </si>
  <si>
    <t>TV共聴</t>
    <rPh sb="2" eb="4">
      <t>キョウチョウ</t>
    </rPh>
    <phoneticPr fontId="1"/>
  </si>
  <si>
    <t>呼出表示装置</t>
    <rPh sb="0" eb="2">
      <t>ヨビダシ</t>
    </rPh>
    <rPh sb="2" eb="4">
      <t>ヒョウジ</t>
    </rPh>
    <rPh sb="4" eb="6">
      <t>ソウチ</t>
    </rPh>
    <phoneticPr fontId="1"/>
  </si>
  <si>
    <t>最新機器へ更新</t>
    <rPh sb="0" eb="2">
      <t>サイシン</t>
    </rPh>
    <rPh sb="2" eb="4">
      <t>キキ</t>
    </rPh>
    <rPh sb="5" eb="7">
      <t>コウシン</t>
    </rPh>
    <phoneticPr fontId="1"/>
  </si>
  <si>
    <t>面</t>
    <rPh sb="0" eb="1">
      <t>メン</t>
    </rPh>
    <phoneticPr fontId="1"/>
  </si>
  <si>
    <t>換気設備</t>
    <rPh sb="0" eb="2">
      <t>カンキ</t>
    </rPh>
    <rPh sb="2" eb="4">
      <t>セツビ</t>
    </rPh>
    <phoneticPr fontId="1"/>
  </si>
  <si>
    <t>給排水設備</t>
    <rPh sb="0" eb="1">
      <t>キュウ</t>
    </rPh>
    <rPh sb="1" eb="3">
      <t>ハイスイ</t>
    </rPh>
    <rPh sb="3" eb="5">
      <t>セツビ</t>
    </rPh>
    <phoneticPr fontId="1"/>
  </si>
  <si>
    <t>消火設備</t>
    <rPh sb="0" eb="2">
      <t>ショウカ</t>
    </rPh>
    <rPh sb="2" eb="4">
      <t>セツビ</t>
    </rPh>
    <phoneticPr fontId="1"/>
  </si>
  <si>
    <t>循環ろ過設備</t>
    <rPh sb="0" eb="2">
      <t>ジュンカン</t>
    </rPh>
    <rPh sb="3" eb="4">
      <t>カ</t>
    </rPh>
    <rPh sb="4" eb="6">
      <t>セツビ</t>
    </rPh>
    <phoneticPr fontId="1"/>
  </si>
  <si>
    <t>冷却塔</t>
    <rPh sb="0" eb="3">
      <t>レイキャクトウ</t>
    </rPh>
    <phoneticPr fontId="1"/>
  </si>
  <si>
    <t>薬液注入装置</t>
    <rPh sb="0" eb="2">
      <t>ヤクエキ</t>
    </rPh>
    <rPh sb="2" eb="4">
      <t>チュウニュウ</t>
    </rPh>
    <rPh sb="4" eb="6">
      <t>ソウチ</t>
    </rPh>
    <phoneticPr fontId="1"/>
  </si>
  <si>
    <t>蒸気用ドレン加圧回収装置</t>
    <rPh sb="0" eb="2">
      <t>ジョウキ</t>
    </rPh>
    <rPh sb="2" eb="3">
      <t>ヨウ</t>
    </rPh>
    <rPh sb="6" eb="8">
      <t>カアツ</t>
    </rPh>
    <rPh sb="8" eb="10">
      <t>カイシュウ</t>
    </rPh>
    <rPh sb="10" eb="12">
      <t>ソウチ</t>
    </rPh>
    <phoneticPr fontId="1"/>
  </si>
  <si>
    <t>パッケージ型空気調和機</t>
    <rPh sb="5" eb="6">
      <t>ガタ</t>
    </rPh>
    <rPh sb="6" eb="8">
      <t>クウキ</t>
    </rPh>
    <rPh sb="8" eb="10">
      <t>チョウワ</t>
    </rPh>
    <rPh sb="10" eb="11">
      <t>キ</t>
    </rPh>
    <phoneticPr fontId="1"/>
  </si>
  <si>
    <t>排煙機</t>
    <rPh sb="0" eb="2">
      <t>ハイエン</t>
    </rPh>
    <rPh sb="2" eb="3">
      <t>キ</t>
    </rPh>
    <phoneticPr fontId="1"/>
  </si>
  <si>
    <t>全熱交換機</t>
    <rPh sb="0" eb="1">
      <t>ゼン</t>
    </rPh>
    <rPh sb="1" eb="2">
      <t>ネツ</t>
    </rPh>
    <rPh sb="2" eb="5">
      <t>コウカンキ</t>
    </rPh>
    <phoneticPr fontId="1"/>
  </si>
  <si>
    <t>直接仮設</t>
    <rPh sb="0" eb="4">
      <t>チョクセツカセツ</t>
    </rPh>
    <phoneticPr fontId="1"/>
  </si>
  <si>
    <t>1-3</t>
    <phoneticPr fontId="1"/>
  </si>
  <si>
    <t>養生ｼｰﾄ張り</t>
    <phoneticPr fontId="1"/>
  </si>
  <si>
    <t>1-4</t>
    <phoneticPr fontId="1"/>
  </si>
  <si>
    <t>直接仮設</t>
    <phoneticPr fontId="1"/>
  </si>
  <si>
    <t>打継</t>
    <rPh sb="0" eb="2">
      <t>ウチツギ</t>
    </rPh>
    <phoneticPr fontId="1"/>
  </si>
  <si>
    <t>伸縮</t>
    <rPh sb="0" eb="2">
      <t>シンシュク</t>
    </rPh>
    <phoneticPr fontId="1"/>
  </si>
  <si>
    <t>タイル伸縮</t>
    <rPh sb="3" eb="5">
      <t>シンシュク</t>
    </rPh>
    <phoneticPr fontId="1"/>
  </si>
  <si>
    <t>建具廻り</t>
    <rPh sb="0" eb="2">
      <t>タテグ</t>
    </rPh>
    <rPh sb="2" eb="3">
      <t>マワ</t>
    </rPh>
    <phoneticPr fontId="1"/>
  </si>
  <si>
    <t>階高7.4ｍ以上　9.1ｍ未満</t>
    <phoneticPr fontId="1"/>
  </si>
  <si>
    <t>水平養生</t>
    <rPh sb="0" eb="2">
      <t>スイヘイ</t>
    </rPh>
    <rPh sb="2" eb="4">
      <t>ヨウジョウ</t>
    </rPh>
    <phoneticPr fontId="1"/>
  </si>
  <si>
    <t>安全ネット張り　6ヶ月</t>
    <rPh sb="0" eb="2">
      <t>アンゼン</t>
    </rPh>
    <rPh sb="5" eb="6">
      <t>ハ</t>
    </rPh>
    <rPh sb="10" eb="11">
      <t>ゲツ</t>
    </rPh>
    <phoneticPr fontId="1"/>
  </si>
  <si>
    <t>伏㎡</t>
    <rPh sb="0" eb="1">
      <t>フ</t>
    </rPh>
    <phoneticPr fontId="1"/>
  </si>
  <si>
    <t>撤去費</t>
    <rPh sb="0" eb="2">
      <t>テッキョ</t>
    </rPh>
    <rPh sb="2" eb="3">
      <t>ヒ</t>
    </rPh>
    <phoneticPr fontId="1"/>
  </si>
  <si>
    <t>処分費</t>
    <rPh sb="0" eb="2">
      <t>ショブン</t>
    </rPh>
    <rPh sb="2" eb="3">
      <t>ヒ</t>
    </rPh>
    <phoneticPr fontId="1"/>
  </si>
  <si>
    <t>立上り部</t>
    <rPh sb="0" eb="2">
      <t>タチアガ</t>
    </rPh>
    <rPh sb="3" eb="4">
      <t>ブ</t>
    </rPh>
    <phoneticPr fontId="1"/>
  </si>
  <si>
    <t>平部</t>
    <rPh sb="0" eb="1">
      <t>ヒラ</t>
    </rPh>
    <rPh sb="1" eb="2">
      <t>ブ</t>
    </rPh>
    <phoneticPr fontId="1"/>
  </si>
  <si>
    <t>外部</t>
    <rPh sb="0" eb="2">
      <t>ガイブ</t>
    </rPh>
    <phoneticPr fontId="1"/>
  </si>
  <si>
    <t>軽量骨材塗装</t>
    <rPh sb="0" eb="2">
      <t>ケイリョウ</t>
    </rPh>
    <rPh sb="2" eb="4">
      <t>コツザイ</t>
    </rPh>
    <rPh sb="4" eb="6">
      <t>トソウ</t>
    </rPh>
    <phoneticPr fontId="1"/>
  </si>
  <si>
    <t>貼り替え</t>
    <rPh sb="0" eb="1">
      <t>ハ</t>
    </rPh>
    <rPh sb="2" eb="3">
      <t>カ</t>
    </rPh>
    <phoneticPr fontId="1"/>
  </si>
  <si>
    <t>長尺ビニルシート</t>
    <rPh sb="0" eb="2">
      <t>チョウジャク</t>
    </rPh>
    <phoneticPr fontId="1"/>
  </si>
  <si>
    <t>RE塗　</t>
    <rPh sb="2" eb="3">
      <t>ヌリ</t>
    </rPh>
    <phoneticPr fontId="1"/>
  </si>
  <si>
    <t>壁　撤去、更新</t>
    <rPh sb="0" eb="1">
      <t>カベ</t>
    </rPh>
    <rPh sb="2" eb="4">
      <t>テッキョ</t>
    </rPh>
    <rPh sb="5" eb="7">
      <t>コウシン</t>
    </rPh>
    <phoneticPr fontId="1"/>
  </si>
  <si>
    <t>床　撤去、更新</t>
    <rPh sb="0" eb="1">
      <t>ユカ</t>
    </rPh>
    <rPh sb="2" eb="4">
      <t>テッキョ</t>
    </rPh>
    <rPh sb="5" eb="7">
      <t>コウシン</t>
    </rPh>
    <phoneticPr fontId="1"/>
  </si>
  <si>
    <t>FRP多面加工</t>
    <rPh sb="3" eb="5">
      <t>タメン</t>
    </rPh>
    <rPh sb="5" eb="7">
      <t>カコウ</t>
    </rPh>
    <phoneticPr fontId="1"/>
  </si>
  <si>
    <t>床㎡</t>
    <rPh sb="0" eb="1">
      <t>ユカ</t>
    </rPh>
    <phoneticPr fontId="1"/>
  </si>
  <si>
    <t>新設</t>
    <rPh sb="0" eb="2">
      <t>シンセツ</t>
    </rPh>
    <phoneticPr fontId="1"/>
  </si>
  <si>
    <t xml:space="preserve">枠組棚足場 </t>
    <phoneticPr fontId="1"/>
  </si>
  <si>
    <t>オペ―レーターワイヤー交換</t>
    <rPh sb="11" eb="13">
      <t>コウカン</t>
    </rPh>
    <phoneticPr fontId="1"/>
  </si>
  <si>
    <t>塗装</t>
    <rPh sb="0" eb="2">
      <t>トソウ</t>
    </rPh>
    <phoneticPr fontId="1"/>
  </si>
  <si>
    <t>【プール工作物】</t>
    <rPh sb="4" eb="7">
      <t>コウサクブツ</t>
    </rPh>
    <phoneticPr fontId="1"/>
  </si>
  <si>
    <t>窓開口</t>
    <rPh sb="0" eb="1">
      <t>マド</t>
    </rPh>
    <rPh sb="1" eb="3">
      <t>カイコウ</t>
    </rPh>
    <phoneticPr fontId="1"/>
  </si>
  <si>
    <t>6-3</t>
  </si>
  <si>
    <t>6-5</t>
  </si>
  <si>
    <t>6-6</t>
  </si>
  <si>
    <t>6-7</t>
  </si>
  <si>
    <t>6-9</t>
  </si>
  <si>
    <t>6-10</t>
  </si>
  <si>
    <t>ｳｫｰﾀｰｽﾗｲﾀﾞｰ基礎工事</t>
    <rPh sb="11" eb="13">
      <t>キソ</t>
    </rPh>
    <rPh sb="13" eb="15">
      <t>コウジ</t>
    </rPh>
    <phoneticPr fontId="1"/>
  </si>
  <si>
    <t>子時計</t>
    <rPh sb="0" eb="1">
      <t>コ</t>
    </rPh>
    <rPh sb="1" eb="3">
      <t>トケイ</t>
    </rPh>
    <phoneticPr fontId="1"/>
  </si>
  <si>
    <t>親時計</t>
    <rPh sb="0" eb="1">
      <t>オヤ</t>
    </rPh>
    <rPh sb="1" eb="3">
      <t>トケイ</t>
    </rPh>
    <phoneticPr fontId="1"/>
  </si>
  <si>
    <t>一般形</t>
    <rPh sb="0" eb="2">
      <t>イッパン</t>
    </rPh>
    <rPh sb="2" eb="3">
      <t>ガタ</t>
    </rPh>
    <phoneticPr fontId="1"/>
  </si>
  <si>
    <t>3階浴室受付</t>
    <rPh sb="1" eb="2">
      <t>カイ</t>
    </rPh>
    <rPh sb="2" eb="4">
      <t>ヨクシツ</t>
    </rPh>
    <rPh sb="4" eb="6">
      <t>ウケツケ</t>
    </rPh>
    <phoneticPr fontId="1"/>
  </si>
  <si>
    <t>2階監視員室</t>
    <rPh sb="1" eb="2">
      <t>カイ</t>
    </rPh>
    <rPh sb="2" eb="6">
      <t>カンシインシツ</t>
    </rPh>
    <phoneticPr fontId="1"/>
  </si>
  <si>
    <t>1階監視員室</t>
    <rPh sb="1" eb="2">
      <t>カイ</t>
    </rPh>
    <rPh sb="2" eb="5">
      <t>カンシイン</t>
    </rPh>
    <rPh sb="5" eb="6">
      <t>シツ</t>
    </rPh>
    <phoneticPr fontId="1"/>
  </si>
  <si>
    <t>光電式</t>
    <rPh sb="0" eb="2">
      <t>コウデン</t>
    </rPh>
    <rPh sb="2" eb="3">
      <t>シキ</t>
    </rPh>
    <phoneticPr fontId="1"/>
  </si>
  <si>
    <t>定温式</t>
    <rPh sb="0" eb="2">
      <t>テイオン</t>
    </rPh>
    <rPh sb="2" eb="3">
      <t>シキ</t>
    </rPh>
    <phoneticPr fontId="1"/>
  </si>
  <si>
    <t>差動式</t>
    <rPh sb="0" eb="2">
      <t>サドウ</t>
    </rPh>
    <rPh sb="2" eb="3">
      <t>シキ</t>
    </rPh>
    <phoneticPr fontId="1"/>
  </si>
  <si>
    <t>副受信機</t>
    <rPh sb="0" eb="1">
      <t>フク</t>
    </rPh>
    <rPh sb="1" eb="4">
      <t>ジュシンキ</t>
    </rPh>
    <phoneticPr fontId="1"/>
  </si>
  <si>
    <t>動力盤</t>
    <rPh sb="0" eb="3">
      <t>ドウリョクバン</t>
    </rPh>
    <phoneticPr fontId="1"/>
  </si>
  <si>
    <t>分電盤</t>
    <rPh sb="0" eb="3">
      <t>ブンデンバン</t>
    </rPh>
    <phoneticPr fontId="1"/>
  </si>
  <si>
    <t>非常用電灯盤</t>
    <rPh sb="0" eb="3">
      <t>ヒジョウヨウ</t>
    </rPh>
    <rPh sb="3" eb="5">
      <t>デントウ</t>
    </rPh>
    <rPh sb="5" eb="6">
      <t>バン</t>
    </rPh>
    <phoneticPr fontId="1"/>
  </si>
  <si>
    <t>非常用動力盤</t>
    <rPh sb="0" eb="2">
      <t>ヒジョウ</t>
    </rPh>
    <rPh sb="2" eb="3">
      <t>ヨウ</t>
    </rPh>
    <rPh sb="3" eb="6">
      <t>ドウリョクバン</t>
    </rPh>
    <phoneticPr fontId="1"/>
  </si>
  <si>
    <t>低圧動力盤N02</t>
    <rPh sb="0" eb="2">
      <t>テイアツ</t>
    </rPh>
    <rPh sb="2" eb="4">
      <t>ドウリョク</t>
    </rPh>
    <rPh sb="4" eb="5">
      <t>バン</t>
    </rPh>
    <phoneticPr fontId="1"/>
  </si>
  <si>
    <t>低圧動力盤N01</t>
    <rPh sb="0" eb="2">
      <t>テイアツ</t>
    </rPh>
    <rPh sb="2" eb="4">
      <t>ドウリョク</t>
    </rPh>
    <rPh sb="4" eb="5">
      <t>バン</t>
    </rPh>
    <phoneticPr fontId="1"/>
  </si>
  <si>
    <t>低圧電灯盤No2</t>
    <rPh sb="0" eb="2">
      <t>テイアツ</t>
    </rPh>
    <rPh sb="2" eb="4">
      <t>デントウ</t>
    </rPh>
    <rPh sb="4" eb="5">
      <t>バン</t>
    </rPh>
    <phoneticPr fontId="1"/>
  </si>
  <si>
    <t>低圧電灯盤No1</t>
    <rPh sb="0" eb="2">
      <t>テイアツ</t>
    </rPh>
    <rPh sb="2" eb="4">
      <t>デントウ</t>
    </rPh>
    <rPh sb="4" eb="5">
      <t>バン</t>
    </rPh>
    <phoneticPr fontId="1"/>
  </si>
  <si>
    <t>高圧コンデンサ盤No1・2</t>
    <rPh sb="0" eb="2">
      <t>コウアツ</t>
    </rPh>
    <rPh sb="7" eb="8">
      <t>バン</t>
    </rPh>
    <phoneticPr fontId="1"/>
  </si>
  <si>
    <t>屋外キュービクル</t>
    <rPh sb="0" eb="2">
      <t>オクガイ</t>
    </rPh>
    <phoneticPr fontId="1"/>
  </si>
  <si>
    <t>気中開閉器</t>
    <rPh sb="0" eb="2">
      <t>キチュウ</t>
    </rPh>
    <rPh sb="2" eb="5">
      <t>カイヘイキ</t>
    </rPh>
    <phoneticPr fontId="1"/>
  </si>
  <si>
    <t>薬液装置</t>
    <rPh sb="0" eb="2">
      <t>ヤクエキ</t>
    </rPh>
    <rPh sb="2" eb="4">
      <t>ソウチ</t>
    </rPh>
    <phoneticPr fontId="1"/>
  </si>
  <si>
    <t>循環ポンプ</t>
    <rPh sb="0" eb="2">
      <t>ジュンカン</t>
    </rPh>
    <phoneticPr fontId="1"/>
  </si>
  <si>
    <t>ろ過機</t>
    <rPh sb="1" eb="3">
      <t>カキ</t>
    </rPh>
    <phoneticPr fontId="1"/>
  </si>
  <si>
    <t>【男子・女子浴槽・ジャグジー】</t>
    <rPh sb="1" eb="3">
      <t>ダンシ</t>
    </rPh>
    <rPh sb="4" eb="6">
      <t>ジョシ</t>
    </rPh>
    <rPh sb="6" eb="8">
      <t>ヨクソウ</t>
    </rPh>
    <phoneticPr fontId="1"/>
  </si>
  <si>
    <t>水質監視装置</t>
    <rPh sb="0" eb="2">
      <t>スイシツ</t>
    </rPh>
    <rPh sb="2" eb="4">
      <t>カンシ</t>
    </rPh>
    <rPh sb="4" eb="6">
      <t>ソウチ</t>
    </rPh>
    <phoneticPr fontId="1"/>
  </si>
  <si>
    <t>熱交換器</t>
    <rPh sb="0" eb="1">
      <t>ネツ</t>
    </rPh>
    <rPh sb="1" eb="4">
      <t>コウカンキ</t>
    </rPh>
    <phoneticPr fontId="1"/>
  </si>
  <si>
    <t>【着水・子供・幼児プール】</t>
    <rPh sb="1" eb="3">
      <t>チャクスイ</t>
    </rPh>
    <rPh sb="4" eb="6">
      <t>コドモ</t>
    </rPh>
    <rPh sb="7" eb="9">
      <t>ヨウジ</t>
    </rPh>
    <phoneticPr fontId="1"/>
  </si>
  <si>
    <t>【流水プール】</t>
    <rPh sb="1" eb="3">
      <t>リュウスイ</t>
    </rPh>
    <phoneticPr fontId="1"/>
  </si>
  <si>
    <t>【一般プール】</t>
    <rPh sb="1" eb="3">
      <t>イッパン</t>
    </rPh>
    <phoneticPr fontId="1"/>
  </si>
  <si>
    <t>ガス設備</t>
    <rPh sb="2" eb="4">
      <t>セツビ</t>
    </rPh>
    <phoneticPr fontId="1"/>
  </si>
  <si>
    <t>個</t>
    <rPh sb="0" eb="1">
      <t>コ</t>
    </rPh>
    <phoneticPr fontId="1"/>
  </si>
  <si>
    <t>感知ヘッド</t>
    <rPh sb="0" eb="2">
      <t>カンチ</t>
    </rPh>
    <phoneticPr fontId="1"/>
  </si>
  <si>
    <t>泡ヘッド</t>
    <rPh sb="0" eb="1">
      <t>アワ</t>
    </rPh>
    <phoneticPr fontId="1"/>
  </si>
  <si>
    <t>組</t>
    <rPh sb="0" eb="1">
      <t>クミ</t>
    </rPh>
    <phoneticPr fontId="1"/>
  </si>
  <si>
    <t>消火栓設備</t>
    <rPh sb="0" eb="3">
      <t>ショウカセン</t>
    </rPh>
    <rPh sb="3" eb="5">
      <t>セツビ</t>
    </rPh>
    <phoneticPr fontId="1"/>
  </si>
  <si>
    <t>基</t>
    <rPh sb="0" eb="1">
      <t>キ</t>
    </rPh>
    <phoneticPr fontId="1"/>
  </si>
  <si>
    <t>消火用補助水槽</t>
    <rPh sb="0" eb="3">
      <t>ショウカヨウ</t>
    </rPh>
    <rPh sb="3" eb="5">
      <t>ホジョ</t>
    </rPh>
    <rPh sb="5" eb="7">
      <t>スイソウ</t>
    </rPh>
    <phoneticPr fontId="1"/>
  </si>
  <si>
    <t>給湯配管</t>
    <rPh sb="0" eb="2">
      <t>キュウトウ</t>
    </rPh>
    <rPh sb="2" eb="4">
      <t>ハイカン</t>
    </rPh>
    <phoneticPr fontId="1"/>
  </si>
  <si>
    <t>屋外排水配管</t>
    <rPh sb="0" eb="2">
      <t>オクガイ</t>
    </rPh>
    <rPh sb="2" eb="4">
      <t>ハイスイ</t>
    </rPh>
    <rPh sb="4" eb="6">
      <t>ハイカン</t>
    </rPh>
    <phoneticPr fontId="1"/>
  </si>
  <si>
    <t>屋内排水配管</t>
    <rPh sb="0" eb="2">
      <t>オクナイ</t>
    </rPh>
    <rPh sb="2" eb="4">
      <t>ハイスイ</t>
    </rPh>
    <rPh sb="4" eb="6">
      <t>ハイカン</t>
    </rPh>
    <phoneticPr fontId="1"/>
  </si>
  <si>
    <t>屋外給水配管</t>
    <rPh sb="0" eb="2">
      <t>オクガイ</t>
    </rPh>
    <rPh sb="2" eb="4">
      <t>キュウスイ</t>
    </rPh>
    <rPh sb="4" eb="6">
      <t>ハイカン</t>
    </rPh>
    <phoneticPr fontId="1"/>
  </si>
  <si>
    <t>屋内給水配管</t>
    <rPh sb="0" eb="2">
      <t>オクナイ</t>
    </rPh>
    <rPh sb="2" eb="4">
      <t>キュウスイ</t>
    </rPh>
    <rPh sb="4" eb="6">
      <t>ハイカン</t>
    </rPh>
    <phoneticPr fontId="1"/>
  </si>
  <si>
    <t>汚水ポンプ</t>
    <rPh sb="0" eb="2">
      <t>オスイ</t>
    </rPh>
    <phoneticPr fontId="1"/>
  </si>
  <si>
    <t>給水ポンプユニット</t>
    <rPh sb="0" eb="2">
      <t>キュウスイ</t>
    </rPh>
    <phoneticPr fontId="1"/>
  </si>
  <si>
    <t>　　　　　チャンバー類</t>
    <rPh sb="10" eb="11">
      <t>ルイ</t>
    </rPh>
    <phoneticPr fontId="1"/>
  </si>
  <si>
    <t>　　　　　吹出口・吸込口等</t>
    <rPh sb="5" eb="6">
      <t>フ</t>
    </rPh>
    <rPh sb="6" eb="7">
      <t>ダ</t>
    </rPh>
    <rPh sb="7" eb="8">
      <t>クチ</t>
    </rPh>
    <rPh sb="9" eb="10">
      <t>ス</t>
    </rPh>
    <rPh sb="10" eb="11">
      <t>コ</t>
    </rPh>
    <rPh sb="11" eb="12">
      <t>クチ</t>
    </rPh>
    <rPh sb="12" eb="13">
      <t>ナド</t>
    </rPh>
    <phoneticPr fontId="1"/>
  </si>
  <si>
    <t>ダクト類（換気）　矩形風道</t>
    <rPh sb="3" eb="4">
      <t>ルイ</t>
    </rPh>
    <rPh sb="5" eb="7">
      <t>カンキ</t>
    </rPh>
    <rPh sb="9" eb="11">
      <t>クケイ</t>
    </rPh>
    <rPh sb="11" eb="13">
      <t>フウドウ</t>
    </rPh>
    <phoneticPr fontId="1"/>
  </si>
  <si>
    <t>ダクト類（空調）　矩形風道</t>
    <rPh sb="3" eb="4">
      <t>ルイ</t>
    </rPh>
    <rPh sb="5" eb="7">
      <t>クウチョウ</t>
    </rPh>
    <rPh sb="9" eb="11">
      <t>クケイ</t>
    </rPh>
    <rPh sb="11" eb="13">
      <t>フウドウ</t>
    </rPh>
    <phoneticPr fontId="1"/>
  </si>
  <si>
    <t>自動制御機器・制御盤</t>
    <rPh sb="0" eb="2">
      <t>ジドウ</t>
    </rPh>
    <rPh sb="2" eb="4">
      <t>セイギョ</t>
    </rPh>
    <rPh sb="4" eb="6">
      <t>キキ</t>
    </rPh>
    <rPh sb="7" eb="10">
      <t>セイギョバン</t>
    </rPh>
    <phoneticPr fontId="1"/>
  </si>
  <si>
    <t>ＦＳＭ 2台</t>
    <rPh sb="5" eb="6">
      <t>ダイ</t>
    </rPh>
    <phoneticPr fontId="1"/>
  </si>
  <si>
    <t>送風機・排風機・換気扇類</t>
    <rPh sb="0" eb="3">
      <t>ソウフウキ</t>
    </rPh>
    <rPh sb="4" eb="6">
      <t>ハイフウ</t>
    </rPh>
    <rPh sb="6" eb="7">
      <t>キ</t>
    </rPh>
    <rPh sb="8" eb="11">
      <t>カンキセン</t>
    </rPh>
    <rPh sb="11" eb="12">
      <t>ルイ</t>
    </rPh>
    <phoneticPr fontId="1"/>
  </si>
  <si>
    <t>カセット3台、室外機1台</t>
    <rPh sb="5" eb="6">
      <t>ダイ</t>
    </rPh>
    <rPh sb="7" eb="10">
      <t>シツガイキ</t>
    </rPh>
    <rPh sb="11" eb="12">
      <t>ダイ</t>
    </rPh>
    <phoneticPr fontId="1"/>
  </si>
  <si>
    <t>31台</t>
    <rPh sb="2" eb="3">
      <t>ダイ</t>
    </rPh>
    <phoneticPr fontId="1"/>
  </si>
  <si>
    <t>34台</t>
    <rPh sb="2" eb="3">
      <t>ダイ</t>
    </rPh>
    <phoneticPr fontId="1"/>
  </si>
  <si>
    <t>9台</t>
    <rPh sb="1" eb="2">
      <t>ダイ</t>
    </rPh>
    <phoneticPr fontId="1"/>
  </si>
  <si>
    <t>ユニット形空気調和機</t>
    <rPh sb="4" eb="5">
      <t>ガタ</t>
    </rPh>
    <rPh sb="5" eb="7">
      <t>クウキ</t>
    </rPh>
    <rPh sb="7" eb="9">
      <t>チョウワ</t>
    </rPh>
    <rPh sb="9" eb="10">
      <t>キ</t>
    </rPh>
    <phoneticPr fontId="1"/>
  </si>
  <si>
    <t>熱交換機</t>
    <rPh sb="0" eb="1">
      <t>ネツ</t>
    </rPh>
    <rPh sb="1" eb="3">
      <t>コウカン</t>
    </rPh>
    <rPh sb="3" eb="4">
      <t>キ</t>
    </rPh>
    <phoneticPr fontId="1"/>
  </si>
  <si>
    <t>膨張タンク</t>
    <rPh sb="0" eb="2">
      <t>ボウチョウ</t>
    </rPh>
    <phoneticPr fontId="1"/>
  </si>
  <si>
    <t>補給水タンク</t>
    <rPh sb="0" eb="2">
      <t>ホキュウ</t>
    </rPh>
    <rPh sb="2" eb="3">
      <t>スイ</t>
    </rPh>
    <phoneticPr fontId="1"/>
  </si>
  <si>
    <t>温水ポンプ</t>
    <rPh sb="0" eb="2">
      <t>オンスイ</t>
    </rPh>
    <phoneticPr fontId="1"/>
  </si>
  <si>
    <t>冷水ポンプ</t>
    <rPh sb="0" eb="2">
      <t>レイスイ</t>
    </rPh>
    <phoneticPr fontId="1"/>
  </si>
  <si>
    <t>Ⅰ．建築工事</t>
    <rPh sb="2" eb="4">
      <t>ケンチク</t>
    </rPh>
    <rPh sb="4" eb="6">
      <t>コウジ</t>
    </rPh>
    <phoneticPr fontId="1"/>
  </si>
  <si>
    <t>槽内照明器具更新</t>
    <rPh sb="0" eb="1">
      <t>ソウ</t>
    </rPh>
    <rPh sb="1" eb="2">
      <t>ナイ</t>
    </rPh>
    <rPh sb="2" eb="4">
      <t>ショウメイ</t>
    </rPh>
    <rPh sb="4" eb="6">
      <t>キグ</t>
    </rPh>
    <rPh sb="6" eb="8">
      <t>コウシン</t>
    </rPh>
    <phoneticPr fontId="1"/>
  </si>
  <si>
    <t>陶芸窯更新</t>
    <rPh sb="0" eb="2">
      <t>トウゲイ</t>
    </rPh>
    <rPh sb="2" eb="3">
      <t>ガマ</t>
    </rPh>
    <rPh sb="3" eb="5">
      <t>コウシン</t>
    </rPh>
    <phoneticPr fontId="1"/>
  </si>
  <si>
    <t>箇所</t>
    <rPh sb="0" eb="2">
      <t>カショ</t>
    </rPh>
    <phoneticPr fontId="1"/>
  </si>
  <si>
    <t>撤去費込み</t>
    <rPh sb="0" eb="2">
      <t>テッキョ</t>
    </rPh>
    <rPh sb="2" eb="3">
      <t>ヒ</t>
    </rPh>
    <rPh sb="3" eb="4">
      <t>コ</t>
    </rPh>
    <phoneticPr fontId="1"/>
  </si>
  <si>
    <t>防塵ハウジング付</t>
    <rPh sb="0" eb="2">
      <t>ボウジン</t>
    </rPh>
    <rPh sb="7" eb="8">
      <t>ツキ</t>
    </rPh>
    <phoneticPr fontId="1"/>
  </si>
  <si>
    <t>押え金物</t>
    <rPh sb="0" eb="1">
      <t>オサ</t>
    </rPh>
    <rPh sb="2" eb="4">
      <t>カナモノ</t>
    </rPh>
    <phoneticPr fontId="1"/>
  </si>
  <si>
    <t>ビニル幅木</t>
    <rPh sb="3" eb="5">
      <t>ハバキ</t>
    </rPh>
    <phoneticPr fontId="1"/>
  </si>
  <si>
    <t>幅木張替え</t>
    <rPh sb="0" eb="2">
      <t>ハバキ</t>
    </rPh>
    <phoneticPr fontId="1"/>
  </si>
  <si>
    <t>廻り縁</t>
    <rPh sb="0" eb="1">
      <t>マワ</t>
    </rPh>
    <rPh sb="2" eb="3">
      <t>ブチ</t>
    </rPh>
    <phoneticPr fontId="1"/>
  </si>
  <si>
    <t>EP塗</t>
    <rPh sb="2" eb="3">
      <t>ヌリ</t>
    </rPh>
    <phoneticPr fontId="1"/>
  </si>
  <si>
    <t>幅木　撤去、更新</t>
    <rPh sb="0" eb="2">
      <t>ハバキ</t>
    </rPh>
    <rPh sb="3" eb="5">
      <t>テッキョ</t>
    </rPh>
    <rPh sb="6" eb="8">
      <t>コウシン</t>
    </rPh>
    <phoneticPr fontId="1"/>
  </si>
  <si>
    <t>幅木</t>
    <rPh sb="0" eb="2">
      <t>ハバキ</t>
    </rPh>
    <phoneticPr fontId="1"/>
  </si>
  <si>
    <t>溝モルタル補修</t>
    <rPh sb="0" eb="1">
      <t>ミゾ</t>
    </rPh>
    <rPh sb="5" eb="7">
      <t>ホシュウ</t>
    </rPh>
    <phoneticPr fontId="1"/>
  </si>
  <si>
    <t>ｳｫｰﾀｰｽﾗｲﾀﾞｰ用階段</t>
    <rPh sb="11" eb="13">
      <t>カイダン</t>
    </rPh>
    <phoneticPr fontId="1"/>
  </si>
  <si>
    <t>垂直養生</t>
    <rPh sb="0" eb="2">
      <t>スイチョク</t>
    </rPh>
    <rPh sb="2" eb="4">
      <t>ヨウジョウ</t>
    </rPh>
    <phoneticPr fontId="1"/>
  </si>
  <si>
    <t>メッシュシート張り　6ヶ月</t>
    <rPh sb="7" eb="8">
      <t>ハ</t>
    </rPh>
    <rPh sb="12" eb="13">
      <t>ゲツ</t>
    </rPh>
    <phoneticPr fontId="1"/>
  </si>
  <si>
    <t>磁器質タイル</t>
    <rPh sb="0" eb="3">
      <t>ジキシツ</t>
    </rPh>
    <phoneticPr fontId="1"/>
  </si>
  <si>
    <t>内部</t>
    <rPh sb="0" eb="2">
      <t>ナイブ</t>
    </rPh>
    <phoneticPr fontId="1"/>
  </si>
  <si>
    <t>点検用ハッチ</t>
    <rPh sb="0" eb="3">
      <t>テンケンヨウ</t>
    </rPh>
    <phoneticPr fontId="1"/>
  </si>
  <si>
    <t>600角　スチール　メッキ仕上げ</t>
    <rPh sb="3" eb="4">
      <t>カク</t>
    </rPh>
    <rPh sb="13" eb="15">
      <t>シア</t>
    </rPh>
    <phoneticPr fontId="1"/>
  </si>
  <si>
    <t>天井下地更新</t>
    <rPh sb="0" eb="2">
      <t>テンジョウ</t>
    </rPh>
    <rPh sb="2" eb="4">
      <t>シタジ</t>
    </rPh>
    <rPh sb="4" eb="6">
      <t>コウシン</t>
    </rPh>
    <phoneticPr fontId="1"/>
  </si>
  <si>
    <t>トイレブース改修</t>
    <rPh sb="6" eb="8">
      <t>カイシュウ</t>
    </rPh>
    <phoneticPr fontId="1"/>
  </si>
  <si>
    <t>男子浴室床タイル</t>
    <rPh sb="0" eb="2">
      <t>ダンシ</t>
    </rPh>
    <rPh sb="2" eb="4">
      <t>ヨクシツ</t>
    </rPh>
    <rPh sb="4" eb="5">
      <t>ユカ</t>
    </rPh>
    <phoneticPr fontId="1"/>
  </si>
  <si>
    <t>男子浴室壁タイル</t>
    <rPh sb="4" eb="5">
      <t>カベ</t>
    </rPh>
    <phoneticPr fontId="1"/>
  </si>
  <si>
    <t>陶器質タイル</t>
    <rPh sb="0" eb="2">
      <t>トウキ</t>
    </rPh>
    <rPh sb="2" eb="3">
      <t>シツ</t>
    </rPh>
    <phoneticPr fontId="1"/>
  </si>
  <si>
    <t>【機械室レイアウト変更】</t>
    <rPh sb="1" eb="4">
      <t>キカイシツ</t>
    </rPh>
    <rPh sb="9" eb="11">
      <t>ヘンコウ</t>
    </rPh>
    <phoneticPr fontId="1"/>
  </si>
  <si>
    <t>機械基礎工事</t>
    <rPh sb="0" eb="2">
      <t>キカイ</t>
    </rPh>
    <rPh sb="2" eb="4">
      <t>キソ</t>
    </rPh>
    <rPh sb="4" eb="6">
      <t>コウジ</t>
    </rPh>
    <phoneticPr fontId="1"/>
  </si>
  <si>
    <t>型枠</t>
    <rPh sb="0" eb="2">
      <t>カタワク</t>
    </rPh>
    <phoneticPr fontId="1"/>
  </si>
  <si>
    <t>鉄筋</t>
    <rPh sb="0" eb="2">
      <t>テッキン</t>
    </rPh>
    <phoneticPr fontId="1"/>
  </si>
  <si>
    <t>土間コンクリート</t>
    <rPh sb="0" eb="2">
      <t>ドマ</t>
    </rPh>
    <phoneticPr fontId="1"/>
  </si>
  <si>
    <t>独立基礎</t>
    <rPh sb="0" eb="2">
      <t>ドクリツ</t>
    </rPh>
    <rPh sb="2" eb="4">
      <t>キソ</t>
    </rPh>
    <phoneticPr fontId="1"/>
  </si>
  <si>
    <t>ロックウール吸音板</t>
    <rPh sb="6" eb="9">
      <t>キュウオンバン</t>
    </rPh>
    <phoneticPr fontId="1"/>
  </si>
  <si>
    <t>解体</t>
    <rPh sb="0" eb="2">
      <t>カイタイ</t>
    </rPh>
    <phoneticPr fontId="1"/>
  </si>
  <si>
    <t>防塵塗装</t>
    <rPh sb="0" eb="4">
      <t>ボウジントソウ</t>
    </rPh>
    <phoneticPr fontId="1"/>
  </si>
  <si>
    <t>和式便器洋式化</t>
    <rPh sb="0" eb="2">
      <t>ワシキ</t>
    </rPh>
    <rPh sb="2" eb="4">
      <t>ベンキ</t>
    </rPh>
    <rPh sb="4" eb="7">
      <t>ヨウシキカ</t>
    </rPh>
    <phoneticPr fontId="1"/>
  </si>
  <si>
    <t>1-5</t>
    <phoneticPr fontId="1"/>
  </si>
  <si>
    <t>【プール屋根】</t>
    <rPh sb="4" eb="6">
      <t>ヤネ</t>
    </rPh>
    <phoneticPr fontId="1"/>
  </si>
  <si>
    <t>施工数量調査（外壁調査）</t>
    <rPh sb="0" eb="2">
      <t>セコウ</t>
    </rPh>
    <rPh sb="2" eb="4">
      <t>スウリョウ</t>
    </rPh>
    <rPh sb="4" eb="6">
      <t>チョウサ</t>
    </rPh>
    <rPh sb="7" eb="9">
      <t>ガイヘキ</t>
    </rPh>
    <rPh sb="9" eb="11">
      <t>チョウサ</t>
    </rPh>
    <phoneticPr fontId="1"/>
  </si>
  <si>
    <t>【RC面外壁】</t>
    <rPh sb="3" eb="4">
      <t>メン</t>
    </rPh>
    <rPh sb="4" eb="6">
      <t>ガイヘキ</t>
    </rPh>
    <phoneticPr fontId="1"/>
  </si>
  <si>
    <t>【タイル面外壁】</t>
    <rPh sb="4" eb="5">
      <t>メン</t>
    </rPh>
    <rPh sb="5" eb="7">
      <t>ガイヘキ</t>
    </rPh>
    <phoneticPr fontId="1"/>
  </si>
  <si>
    <t>壁廻り</t>
    <rPh sb="0" eb="1">
      <t>カベ</t>
    </rPh>
    <rPh sb="1" eb="2">
      <t>マワ</t>
    </rPh>
    <phoneticPr fontId="1"/>
  </si>
  <si>
    <t>三方枠</t>
    <rPh sb="0" eb="2">
      <t>サンポウ</t>
    </rPh>
    <rPh sb="2" eb="3">
      <t>ワク</t>
    </rPh>
    <phoneticPr fontId="1"/>
  </si>
  <si>
    <t xml:space="preserve">(内部)複合改修      </t>
    <phoneticPr fontId="1"/>
  </si>
  <si>
    <t>天井点検口</t>
    <rPh sb="0" eb="2">
      <t>テンジョウ</t>
    </rPh>
    <rPh sb="2" eb="5">
      <t>テンケンコウ</t>
    </rPh>
    <phoneticPr fontId="1"/>
  </si>
  <si>
    <t>開口補強</t>
    <rPh sb="0" eb="2">
      <t>カイコウ</t>
    </rPh>
    <rPh sb="2" eb="4">
      <t>ホキョウ</t>
    </rPh>
    <phoneticPr fontId="1"/>
  </si>
  <si>
    <t xml:space="preserve">建地幅900 6ヶ月　22m未満  </t>
    <rPh sb="14" eb="16">
      <t>ミマン</t>
    </rPh>
    <phoneticPr fontId="1"/>
  </si>
  <si>
    <t>既存塗膜除去共</t>
    <rPh sb="0" eb="2">
      <t>キゾン</t>
    </rPh>
    <rPh sb="2" eb="4">
      <t>トマク</t>
    </rPh>
    <rPh sb="4" eb="6">
      <t>ジョキョ</t>
    </rPh>
    <rPh sb="6" eb="7">
      <t>トモ</t>
    </rPh>
    <phoneticPr fontId="1"/>
  </si>
  <si>
    <t>錆止め塗料塗</t>
    <rPh sb="0" eb="1">
      <t>サビ</t>
    </rPh>
    <rPh sb="1" eb="2">
      <t>ド</t>
    </rPh>
    <rPh sb="3" eb="5">
      <t>トリョウ</t>
    </rPh>
    <rPh sb="5" eb="6">
      <t>ヌリ</t>
    </rPh>
    <phoneticPr fontId="1"/>
  </si>
  <si>
    <t>目視、打診</t>
    <rPh sb="0" eb="2">
      <t>モクシ</t>
    </rPh>
    <rPh sb="3" eb="5">
      <t>ダシン</t>
    </rPh>
    <phoneticPr fontId="1"/>
  </si>
  <si>
    <t>錆止め塗料</t>
    <rPh sb="0" eb="1">
      <t>サビ</t>
    </rPh>
    <rPh sb="1" eb="2">
      <t>ド</t>
    </rPh>
    <rPh sb="3" eb="5">
      <t>トリョウ</t>
    </rPh>
    <phoneticPr fontId="1"/>
  </si>
  <si>
    <t>床塗装</t>
    <rPh sb="0" eb="1">
      <t>ユカ</t>
    </rPh>
    <rPh sb="1" eb="3">
      <t>トソウ</t>
    </rPh>
    <phoneticPr fontId="1"/>
  </si>
  <si>
    <t>交通誘導員</t>
    <rPh sb="0" eb="2">
      <t>コウツウ</t>
    </rPh>
    <rPh sb="2" eb="5">
      <t>ユウドウイン</t>
    </rPh>
    <phoneticPr fontId="1"/>
  </si>
  <si>
    <t>室内環境測定</t>
    <rPh sb="0" eb="2">
      <t>シツナイ</t>
    </rPh>
    <rPh sb="2" eb="4">
      <t>カンキョウ</t>
    </rPh>
    <rPh sb="4" eb="6">
      <t>ソクテイ</t>
    </rPh>
    <phoneticPr fontId="1"/>
  </si>
  <si>
    <t>ラフタークレーン</t>
    <phoneticPr fontId="1"/>
  </si>
  <si>
    <t>t16</t>
    <phoneticPr fontId="1"/>
  </si>
  <si>
    <t>共通仮設（積上）</t>
    <rPh sb="0" eb="4">
      <t>キョウツウカセツ</t>
    </rPh>
    <rPh sb="5" eb="7">
      <t>ツミア</t>
    </rPh>
    <phoneticPr fontId="1"/>
  </si>
  <si>
    <t>仮囲い</t>
    <rPh sb="0" eb="1">
      <t>カリ</t>
    </rPh>
    <rPh sb="1" eb="2">
      <t>カコ</t>
    </rPh>
    <phoneticPr fontId="1"/>
  </si>
  <si>
    <t>台・日</t>
    <rPh sb="0" eb="1">
      <t>ダイ</t>
    </rPh>
    <rPh sb="2" eb="3">
      <t>ニチ</t>
    </rPh>
    <phoneticPr fontId="1"/>
  </si>
  <si>
    <t>人・日</t>
    <rPh sb="0" eb="1">
      <t>ヒト</t>
    </rPh>
    <rPh sb="2" eb="3">
      <t>ニチ</t>
    </rPh>
    <phoneticPr fontId="1"/>
  </si>
  <si>
    <t>3箇所（各階1箇所）</t>
    <rPh sb="1" eb="3">
      <t>カショ</t>
    </rPh>
    <rPh sb="4" eb="6">
      <t>カクカイ</t>
    </rPh>
    <rPh sb="7" eb="9">
      <t>カショ</t>
    </rPh>
    <phoneticPr fontId="1"/>
  </si>
  <si>
    <t>2人　18ヶ月（土日祝日除く）</t>
    <rPh sb="1" eb="2">
      <t>ニン</t>
    </rPh>
    <rPh sb="6" eb="7">
      <t>ゲツ</t>
    </rPh>
    <rPh sb="8" eb="10">
      <t>ドニチ</t>
    </rPh>
    <rPh sb="10" eb="12">
      <t>シュクジツ</t>
    </rPh>
    <rPh sb="12" eb="13">
      <t>ノゾ</t>
    </rPh>
    <phoneticPr fontId="1"/>
  </si>
  <si>
    <t>【サイン工事】</t>
    <rPh sb="4" eb="6">
      <t>コウジ</t>
    </rPh>
    <phoneticPr fontId="1"/>
  </si>
  <si>
    <t>【トイレ洋式化】</t>
    <rPh sb="4" eb="7">
      <t>ヨウシキカ</t>
    </rPh>
    <phoneticPr fontId="1"/>
  </si>
  <si>
    <t>駐車場白線</t>
    <rPh sb="0" eb="3">
      <t>チュウシャジョウ</t>
    </rPh>
    <rPh sb="3" eb="5">
      <t>ハクセン</t>
    </rPh>
    <phoneticPr fontId="1"/>
  </si>
  <si>
    <t>小窓付引き戸　960*2100 上吊常閉　</t>
    <rPh sb="0" eb="2">
      <t>コマド</t>
    </rPh>
    <rPh sb="2" eb="3">
      <t>ツキ</t>
    </rPh>
    <rPh sb="3" eb="4">
      <t>ヒ</t>
    </rPh>
    <rPh sb="5" eb="6">
      <t>ト</t>
    </rPh>
    <rPh sb="16" eb="17">
      <t>ウエ</t>
    </rPh>
    <rPh sb="17" eb="18">
      <t>ツリ</t>
    </rPh>
    <rPh sb="18" eb="20">
      <t>ジョウヘイ</t>
    </rPh>
    <phoneticPr fontId="1"/>
  </si>
  <si>
    <t>什器更新費</t>
    <rPh sb="0" eb="2">
      <t>ジュウキ</t>
    </rPh>
    <rPh sb="2" eb="4">
      <t>コウシン</t>
    </rPh>
    <rPh sb="4" eb="5">
      <t>ヒ</t>
    </rPh>
    <phoneticPr fontId="1"/>
  </si>
  <si>
    <t>【扉改修】</t>
    <rPh sb="1" eb="2">
      <t>トビラ</t>
    </rPh>
    <rPh sb="2" eb="4">
      <t>カイシュウ</t>
    </rPh>
    <phoneticPr fontId="1"/>
  </si>
  <si>
    <t>【床】</t>
    <rPh sb="1" eb="2">
      <t>ユカ</t>
    </rPh>
    <phoneticPr fontId="1"/>
  </si>
  <si>
    <t>【壁】</t>
    <rPh sb="1" eb="2">
      <t>カベ</t>
    </rPh>
    <phoneticPr fontId="1"/>
  </si>
  <si>
    <t>【タイル補修】</t>
    <rPh sb="4" eb="6">
      <t>ホシュウ</t>
    </rPh>
    <phoneticPr fontId="1"/>
  </si>
  <si>
    <t>【RC壁補修】</t>
    <rPh sb="3" eb="4">
      <t>カベ</t>
    </rPh>
    <rPh sb="4" eb="6">
      <t>ホシュウ</t>
    </rPh>
    <phoneticPr fontId="1"/>
  </si>
  <si>
    <t>【木部】</t>
    <rPh sb="1" eb="3">
      <t>モクブ</t>
    </rPh>
    <phoneticPr fontId="1"/>
  </si>
  <si>
    <t>タイル補修</t>
    <rPh sb="3" eb="5">
      <t>ホシュウ</t>
    </rPh>
    <phoneticPr fontId="1"/>
  </si>
  <si>
    <t>【プール天井】</t>
    <rPh sb="4" eb="6">
      <t>テンジョウ</t>
    </rPh>
    <phoneticPr fontId="1"/>
  </si>
  <si>
    <t>【プール内壁】</t>
    <rPh sb="4" eb="6">
      <t>ナイヘキ</t>
    </rPh>
    <phoneticPr fontId="1"/>
  </si>
  <si>
    <t>【プール床】</t>
    <rPh sb="4" eb="5">
      <t>ユカ</t>
    </rPh>
    <phoneticPr fontId="1"/>
  </si>
  <si>
    <t>【ホール天井】</t>
    <rPh sb="4" eb="6">
      <t>テンジョウ</t>
    </rPh>
    <phoneticPr fontId="1"/>
  </si>
  <si>
    <t>【天井】</t>
    <rPh sb="1" eb="3">
      <t>テンジョウ</t>
    </rPh>
    <phoneticPr fontId="1"/>
  </si>
  <si>
    <t>【足場 】</t>
    <rPh sb="1" eb="3">
      <t>アシバ</t>
    </rPh>
    <phoneticPr fontId="1"/>
  </si>
  <si>
    <t>【墨出し】</t>
    <rPh sb="1" eb="2">
      <t>スミ</t>
    </rPh>
    <rPh sb="2" eb="3">
      <t>ダ</t>
    </rPh>
    <phoneticPr fontId="1"/>
  </si>
  <si>
    <t>表示装置（屋内壁掛型）</t>
    <rPh sb="0" eb="2">
      <t>ヒョウジ</t>
    </rPh>
    <rPh sb="2" eb="4">
      <t>ソウチ</t>
    </rPh>
    <rPh sb="5" eb="7">
      <t>オクナイ</t>
    </rPh>
    <rPh sb="7" eb="8">
      <t>カベ</t>
    </rPh>
    <rPh sb="8" eb="9">
      <t>カ</t>
    </rPh>
    <rPh sb="9" eb="10">
      <t>ガタ</t>
    </rPh>
    <phoneticPr fontId="1"/>
  </si>
  <si>
    <t>15kW　新設</t>
    <rPh sb="5" eb="7">
      <t>シンセツ</t>
    </rPh>
    <phoneticPr fontId="1"/>
  </si>
  <si>
    <t>電池モジュール</t>
    <rPh sb="0" eb="2">
      <t>デンチ</t>
    </rPh>
    <phoneticPr fontId="1"/>
  </si>
  <si>
    <t>太陽光発電装置</t>
    <rPh sb="0" eb="3">
      <t>タイヨウコウ</t>
    </rPh>
    <rPh sb="3" eb="5">
      <t>ハツデン</t>
    </rPh>
    <rPh sb="5" eb="7">
      <t>ソウチ</t>
    </rPh>
    <phoneticPr fontId="1"/>
  </si>
  <si>
    <t>〃</t>
    <phoneticPr fontId="1"/>
  </si>
  <si>
    <t>CT-1</t>
    <phoneticPr fontId="1"/>
  </si>
  <si>
    <t>MT-1,2</t>
    <phoneticPr fontId="1"/>
  </si>
  <si>
    <t>TE-1</t>
    <phoneticPr fontId="1"/>
  </si>
  <si>
    <t>保温工事</t>
    <rPh sb="0" eb="2">
      <t>ホオン</t>
    </rPh>
    <rPh sb="2" eb="4">
      <t>コウジ</t>
    </rPh>
    <phoneticPr fontId="1"/>
  </si>
  <si>
    <t>冷温水配管</t>
    <rPh sb="0" eb="3">
      <t>レイオンスイ</t>
    </rPh>
    <rPh sb="3" eb="5">
      <t>ハイカン</t>
    </rPh>
    <phoneticPr fontId="1"/>
  </si>
  <si>
    <t>計装工事</t>
    <rPh sb="0" eb="2">
      <t>ケイソウ</t>
    </rPh>
    <rPh sb="2" eb="4">
      <t>コウジ</t>
    </rPh>
    <phoneticPr fontId="1"/>
  </si>
  <si>
    <t>総合調整費（送風機）</t>
    <rPh sb="0" eb="2">
      <t>ソウゴウ</t>
    </rPh>
    <rPh sb="2" eb="4">
      <t>チョウセイ</t>
    </rPh>
    <rPh sb="4" eb="5">
      <t>ヒ</t>
    </rPh>
    <rPh sb="6" eb="9">
      <t>ソウフウキ</t>
    </rPh>
    <phoneticPr fontId="1"/>
  </si>
  <si>
    <t>総合調整費（排煙機）</t>
    <rPh sb="0" eb="2">
      <t>ソウゴウ</t>
    </rPh>
    <rPh sb="2" eb="4">
      <t>チョウセイ</t>
    </rPh>
    <rPh sb="4" eb="5">
      <t>ヒ</t>
    </rPh>
    <rPh sb="6" eb="8">
      <t>ハイエン</t>
    </rPh>
    <rPh sb="8" eb="9">
      <t>キ</t>
    </rPh>
    <phoneticPr fontId="1"/>
  </si>
  <si>
    <t>同　バルブ類</t>
    <rPh sb="0" eb="1">
      <t>ドウ</t>
    </rPh>
    <rPh sb="5" eb="6">
      <t>ルイ</t>
    </rPh>
    <phoneticPr fontId="1"/>
  </si>
  <si>
    <t>同　防露・塗装・配管配線工事、機器搬入据付費</t>
    <rPh sb="0" eb="1">
      <t>ドウ</t>
    </rPh>
    <rPh sb="2" eb="4">
      <t>ボウロ</t>
    </rPh>
    <rPh sb="5" eb="7">
      <t>トソウ</t>
    </rPh>
    <rPh sb="8" eb="10">
      <t>ハイカン</t>
    </rPh>
    <rPh sb="10" eb="12">
      <t>ハイセン</t>
    </rPh>
    <rPh sb="12" eb="14">
      <t>コウジ</t>
    </rPh>
    <rPh sb="15" eb="17">
      <t>キキ</t>
    </rPh>
    <rPh sb="17" eb="19">
      <t>ハンニュウ</t>
    </rPh>
    <rPh sb="19" eb="21">
      <t>スエツケ</t>
    </rPh>
    <rPh sb="21" eb="22">
      <t>ヒ</t>
    </rPh>
    <phoneticPr fontId="1"/>
  </si>
  <si>
    <t>同　防露・防食・配管配線・土工事、機器搬入据付費</t>
    <rPh sb="0" eb="1">
      <t>ドウ</t>
    </rPh>
    <rPh sb="2" eb="4">
      <t>ボウロ</t>
    </rPh>
    <rPh sb="5" eb="7">
      <t>ボウショク</t>
    </rPh>
    <rPh sb="8" eb="10">
      <t>ハイカン</t>
    </rPh>
    <rPh sb="10" eb="12">
      <t>ハイセン</t>
    </rPh>
    <rPh sb="13" eb="14">
      <t>ド</t>
    </rPh>
    <rPh sb="14" eb="16">
      <t>コウジ</t>
    </rPh>
    <rPh sb="17" eb="19">
      <t>キキ</t>
    </rPh>
    <rPh sb="19" eb="21">
      <t>ハンニュウ</t>
    </rPh>
    <rPh sb="21" eb="23">
      <t>スエツケ</t>
    </rPh>
    <rPh sb="23" eb="24">
      <t>ヒ</t>
    </rPh>
    <phoneticPr fontId="1"/>
  </si>
  <si>
    <t>同　防食・土・配管配線工事、機器搬入据付費他</t>
    <rPh sb="0" eb="1">
      <t>ドウ</t>
    </rPh>
    <rPh sb="2" eb="4">
      <t>ボウショク</t>
    </rPh>
    <rPh sb="5" eb="6">
      <t>ド</t>
    </rPh>
    <rPh sb="7" eb="9">
      <t>ハイカン</t>
    </rPh>
    <rPh sb="9" eb="11">
      <t>ハイセン</t>
    </rPh>
    <rPh sb="11" eb="13">
      <t>コウジ</t>
    </rPh>
    <rPh sb="14" eb="16">
      <t>キキ</t>
    </rPh>
    <rPh sb="16" eb="18">
      <t>ハンニュウ</t>
    </rPh>
    <rPh sb="18" eb="20">
      <t>スエツケ</t>
    </rPh>
    <rPh sb="20" eb="21">
      <t>ヒ</t>
    </rPh>
    <rPh sb="21" eb="22">
      <t>タ</t>
    </rPh>
    <phoneticPr fontId="1"/>
  </si>
  <si>
    <t>同　保温・塗装・配管配線工事、機器搬入据付費</t>
    <rPh sb="0" eb="1">
      <t>ドウ</t>
    </rPh>
    <rPh sb="2" eb="4">
      <t>ホオン</t>
    </rPh>
    <rPh sb="5" eb="7">
      <t>トソウ</t>
    </rPh>
    <rPh sb="8" eb="10">
      <t>ハイカン</t>
    </rPh>
    <rPh sb="10" eb="12">
      <t>ハイセン</t>
    </rPh>
    <rPh sb="12" eb="14">
      <t>コウジ</t>
    </rPh>
    <rPh sb="15" eb="17">
      <t>キキ</t>
    </rPh>
    <rPh sb="17" eb="19">
      <t>ハンニュウ</t>
    </rPh>
    <rPh sb="19" eb="21">
      <t>スエツケ</t>
    </rPh>
    <rPh sb="21" eb="22">
      <t>ヒ</t>
    </rPh>
    <phoneticPr fontId="1"/>
  </si>
  <si>
    <t>同　防露・防食・塗装・配管配線・土工事、機器搬入据付費</t>
    <rPh sb="0" eb="1">
      <t>ドウ</t>
    </rPh>
    <rPh sb="2" eb="4">
      <t>ボウロ</t>
    </rPh>
    <rPh sb="5" eb="7">
      <t>ボウショク</t>
    </rPh>
    <rPh sb="8" eb="10">
      <t>トソウ</t>
    </rPh>
    <rPh sb="11" eb="13">
      <t>ハイカン</t>
    </rPh>
    <rPh sb="13" eb="15">
      <t>ハイセン</t>
    </rPh>
    <rPh sb="16" eb="17">
      <t>ド</t>
    </rPh>
    <rPh sb="17" eb="19">
      <t>コウジ</t>
    </rPh>
    <rPh sb="20" eb="22">
      <t>キキ</t>
    </rPh>
    <rPh sb="22" eb="24">
      <t>ハンニュウ</t>
    </rPh>
    <rPh sb="24" eb="26">
      <t>スエツケ</t>
    </rPh>
    <rPh sb="26" eb="27">
      <t>ヒ</t>
    </rPh>
    <phoneticPr fontId="1"/>
  </si>
  <si>
    <t>継手類、支持金具類、弁類</t>
    <rPh sb="0" eb="2">
      <t>ツギテ</t>
    </rPh>
    <rPh sb="2" eb="3">
      <t>ルイ</t>
    </rPh>
    <rPh sb="4" eb="6">
      <t>シジ</t>
    </rPh>
    <rPh sb="6" eb="8">
      <t>カナグ</t>
    </rPh>
    <rPh sb="8" eb="9">
      <t>ルイ</t>
    </rPh>
    <rPh sb="10" eb="11">
      <t>ベン</t>
    </rPh>
    <rPh sb="11" eb="12">
      <t>ルイ</t>
    </rPh>
    <phoneticPr fontId="1"/>
  </si>
  <si>
    <t>泡原液</t>
    <rPh sb="0" eb="1">
      <t>アワ</t>
    </rPh>
    <rPh sb="1" eb="3">
      <t>ゲンエキ</t>
    </rPh>
    <phoneticPr fontId="1"/>
  </si>
  <si>
    <t>同　機器据付費、配管・塗装工事、調整試験費</t>
    <rPh sb="0" eb="1">
      <t>ドウ</t>
    </rPh>
    <rPh sb="2" eb="4">
      <t>キキ</t>
    </rPh>
    <rPh sb="4" eb="6">
      <t>スエツケ</t>
    </rPh>
    <rPh sb="6" eb="7">
      <t>ヒ</t>
    </rPh>
    <rPh sb="8" eb="10">
      <t>ハイカン</t>
    </rPh>
    <rPh sb="11" eb="13">
      <t>トソウ</t>
    </rPh>
    <rPh sb="13" eb="15">
      <t>コウジ</t>
    </rPh>
    <rPh sb="16" eb="18">
      <t>チョウセイ</t>
    </rPh>
    <rPh sb="18" eb="20">
      <t>シケン</t>
    </rPh>
    <rPh sb="20" eb="21">
      <t>ヒ</t>
    </rPh>
    <phoneticPr fontId="1"/>
  </si>
  <si>
    <t>同　配管配線・保温工事、機器搬入据付費、試運転調整費他</t>
    <rPh sb="0" eb="1">
      <t>ドウ</t>
    </rPh>
    <rPh sb="2" eb="4">
      <t>ハイカン</t>
    </rPh>
    <rPh sb="4" eb="6">
      <t>ハイセン</t>
    </rPh>
    <rPh sb="7" eb="9">
      <t>ホオン</t>
    </rPh>
    <rPh sb="9" eb="11">
      <t>コウジ</t>
    </rPh>
    <rPh sb="12" eb="14">
      <t>キキ</t>
    </rPh>
    <rPh sb="14" eb="16">
      <t>ハンニュウ</t>
    </rPh>
    <rPh sb="16" eb="18">
      <t>スエツケ</t>
    </rPh>
    <rPh sb="18" eb="19">
      <t>ヒ</t>
    </rPh>
    <rPh sb="20" eb="23">
      <t>シウンテン</t>
    </rPh>
    <rPh sb="23" eb="25">
      <t>チョウセイ</t>
    </rPh>
    <rPh sb="25" eb="26">
      <t>ヒ</t>
    </rPh>
    <rPh sb="26" eb="27">
      <t>タ</t>
    </rPh>
    <phoneticPr fontId="1"/>
  </si>
  <si>
    <t>同　搬入費</t>
    <rPh sb="0" eb="1">
      <t>ドウ</t>
    </rPh>
    <rPh sb="2" eb="5">
      <t>ハンニュウヒ</t>
    </rPh>
    <phoneticPr fontId="1"/>
  </si>
  <si>
    <t>同　据付費</t>
    <rPh sb="0" eb="1">
      <t>ドウ</t>
    </rPh>
    <rPh sb="2" eb="4">
      <t>スエツケ</t>
    </rPh>
    <rPh sb="4" eb="5">
      <t>ヒ</t>
    </rPh>
    <phoneticPr fontId="1"/>
  </si>
  <si>
    <t>【陶芸窯更新】</t>
    <rPh sb="1" eb="3">
      <t>トウゲイ</t>
    </rPh>
    <rPh sb="3" eb="4">
      <t>カマ</t>
    </rPh>
    <rPh sb="4" eb="6">
      <t>コウシン</t>
    </rPh>
    <phoneticPr fontId="1"/>
  </si>
  <si>
    <t>下地調整塗材Ｃ-2（ＲＣ）</t>
    <rPh sb="0" eb="2">
      <t>シタジ</t>
    </rPh>
    <rPh sb="2" eb="4">
      <t>チョウセイ</t>
    </rPh>
    <rPh sb="4" eb="6">
      <t>トザイ</t>
    </rPh>
    <phoneticPr fontId="1"/>
  </si>
  <si>
    <t>下地調整　鉄鋼面　RＢ種</t>
    <rPh sb="0" eb="2">
      <t>シタジ</t>
    </rPh>
    <rPh sb="2" eb="4">
      <t>チョウセイ</t>
    </rPh>
    <phoneticPr fontId="1"/>
  </si>
  <si>
    <t>2機</t>
    <rPh sb="1" eb="2">
      <t>キ</t>
    </rPh>
    <phoneticPr fontId="1"/>
  </si>
  <si>
    <t>石綿粉じん濃度測定</t>
    <phoneticPr fontId="1"/>
  </si>
  <si>
    <t>成型鋼板　H 2m 18ヶ月</t>
    <rPh sb="0" eb="2">
      <t>セイケイ</t>
    </rPh>
    <rPh sb="2" eb="4">
      <t>コウハン</t>
    </rPh>
    <rPh sb="13" eb="14">
      <t>ゲツ</t>
    </rPh>
    <phoneticPr fontId="1"/>
  </si>
  <si>
    <t>水洗い　高圧水洗機</t>
    <rPh sb="4" eb="6">
      <t>コウアツ</t>
    </rPh>
    <rPh sb="6" eb="8">
      <t>スイセン</t>
    </rPh>
    <rPh sb="8" eb="9">
      <t>キ</t>
    </rPh>
    <phoneticPr fontId="1"/>
  </si>
  <si>
    <t>ラスモルタル金コテ</t>
    <rPh sb="6" eb="7">
      <t>キン</t>
    </rPh>
    <phoneticPr fontId="1"/>
  </si>
  <si>
    <t>回</t>
    <rPh sb="0" eb="1">
      <t>カイ</t>
    </rPh>
    <phoneticPr fontId="1"/>
  </si>
  <si>
    <t>前・中・後</t>
    <phoneticPr fontId="1"/>
  </si>
  <si>
    <t>【太陽光発電設備基礎】</t>
    <rPh sb="1" eb="4">
      <t>タイヨウコウ</t>
    </rPh>
    <rPh sb="4" eb="6">
      <t>ハツデン</t>
    </rPh>
    <rPh sb="6" eb="8">
      <t>セツビ</t>
    </rPh>
    <rPh sb="8" eb="10">
      <t>キソ</t>
    </rPh>
    <phoneticPr fontId="1"/>
  </si>
  <si>
    <t>更衣室ブース</t>
    <rPh sb="0" eb="3">
      <t>コウイシツ</t>
    </rPh>
    <phoneticPr fontId="1"/>
  </si>
  <si>
    <t>メラミン化粧板t=40,H=1900</t>
    <rPh sb="4" eb="7">
      <t>ケショウバン</t>
    </rPh>
    <phoneticPr fontId="1"/>
  </si>
  <si>
    <t>タイル酸洗い</t>
    <rPh sb="3" eb="4">
      <t>サン</t>
    </rPh>
    <rPh sb="4" eb="5">
      <t>アラ</t>
    </rPh>
    <phoneticPr fontId="1"/>
  </si>
  <si>
    <t>【部品取り換え・修繕】</t>
    <rPh sb="1" eb="3">
      <t>ブヒン</t>
    </rPh>
    <rPh sb="3" eb="4">
      <t>ト</t>
    </rPh>
    <rPh sb="5" eb="6">
      <t>カ</t>
    </rPh>
    <rPh sb="8" eb="10">
      <t>シュウゼン</t>
    </rPh>
    <phoneticPr fontId="1"/>
  </si>
  <si>
    <t>特殊塗装</t>
    <rPh sb="0" eb="2">
      <t>トクシュ</t>
    </rPh>
    <rPh sb="2" eb="4">
      <t>トソウ</t>
    </rPh>
    <phoneticPr fontId="1"/>
  </si>
  <si>
    <t>階段2仕上げ直し</t>
    <rPh sb="0" eb="2">
      <t>カイダン</t>
    </rPh>
    <rPh sb="3" eb="5">
      <t>シア</t>
    </rPh>
    <rPh sb="6" eb="7">
      <t>ナオ</t>
    </rPh>
    <phoneticPr fontId="1"/>
  </si>
  <si>
    <t>通風口</t>
    <rPh sb="0" eb="2">
      <t>ツウフウ</t>
    </rPh>
    <rPh sb="2" eb="3">
      <t>クチ</t>
    </rPh>
    <phoneticPr fontId="1"/>
  </si>
  <si>
    <t>ジャグジー横</t>
    <rPh sb="5" eb="6">
      <t>ヨコ</t>
    </rPh>
    <phoneticPr fontId="1"/>
  </si>
  <si>
    <t>プール用倉庫-1,2</t>
    <rPh sb="3" eb="4">
      <t>ヨウ</t>
    </rPh>
    <rPh sb="4" eb="6">
      <t>ソウコ</t>
    </rPh>
    <phoneticPr fontId="1"/>
  </si>
  <si>
    <t>SD両開き戸 1700*2100</t>
    <rPh sb="2" eb="4">
      <t>リョウビラ</t>
    </rPh>
    <rPh sb="5" eb="6">
      <t>ト</t>
    </rPh>
    <phoneticPr fontId="1"/>
  </si>
  <si>
    <t>SD片開き戸　850*2100</t>
    <rPh sb="2" eb="3">
      <t>カタ</t>
    </rPh>
    <rPh sb="3" eb="4">
      <t>ビラ</t>
    </rPh>
    <rPh sb="5" eb="6">
      <t>ト</t>
    </rPh>
    <phoneticPr fontId="1"/>
  </si>
  <si>
    <t>建具改修</t>
    <rPh sb="0" eb="2">
      <t>タテグ</t>
    </rPh>
    <rPh sb="2" eb="4">
      <t>カイシュウ</t>
    </rPh>
    <phoneticPr fontId="1"/>
  </si>
  <si>
    <t>採暖室</t>
    <rPh sb="0" eb="2">
      <t>サイダン</t>
    </rPh>
    <rPh sb="2" eb="3">
      <t>シツ</t>
    </rPh>
    <phoneticPr fontId="1"/>
  </si>
  <si>
    <t>SSD片開き框戸　850*2100</t>
    <rPh sb="3" eb="4">
      <t>カタ</t>
    </rPh>
    <rPh sb="4" eb="5">
      <t>ビラ</t>
    </rPh>
    <rPh sb="6" eb="7">
      <t>カマチ</t>
    </rPh>
    <rPh sb="7" eb="8">
      <t>ト</t>
    </rPh>
    <phoneticPr fontId="1"/>
  </si>
  <si>
    <t>自閉サーモスタットシャワー</t>
    <rPh sb="0" eb="2">
      <t>ジヘイ</t>
    </rPh>
    <phoneticPr fontId="1"/>
  </si>
  <si>
    <t>点字ブロック</t>
    <rPh sb="0" eb="2">
      <t>テンジ</t>
    </rPh>
    <phoneticPr fontId="1"/>
  </si>
  <si>
    <t>防煙垂れ壁</t>
    <rPh sb="0" eb="3">
      <t>ボウエンタ</t>
    </rPh>
    <rPh sb="4" eb="5">
      <t>カベ</t>
    </rPh>
    <phoneticPr fontId="1"/>
  </si>
  <si>
    <t>固定式H800</t>
    <rPh sb="0" eb="2">
      <t>コテイ</t>
    </rPh>
    <rPh sb="2" eb="3">
      <t>シキ</t>
    </rPh>
    <phoneticPr fontId="1"/>
  </si>
  <si>
    <t>屋内、外構</t>
    <rPh sb="0" eb="2">
      <t>オクナイ</t>
    </rPh>
    <rPh sb="3" eb="5">
      <t>ガイコウ</t>
    </rPh>
    <phoneticPr fontId="1"/>
  </si>
  <si>
    <t>特殊塗装材塗</t>
    <rPh sb="0" eb="2">
      <t>トクシュ</t>
    </rPh>
    <rPh sb="2" eb="4">
      <t>トソウ</t>
    </rPh>
    <rPh sb="4" eb="5">
      <t>ザイ</t>
    </rPh>
    <rPh sb="5" eb="6">
      <t>ヌリ</t>
    </rPh>
    <phoneticPr fontId="1"/>
  </si>
  <si>
    <t>B1駐車場</t>
    <rPh sb="2" eb="5">
      <t>チュウシャジョウ</t>
    </rPh>
    <phoneticPr fontId="1"/>
  </si>
  <si>
    <t>可動式H500</t>
    <rPh sb="0" eb="3">
      <t>カドウシキ</t>
    </rPh>
    <phoneticPr fontId="1"/>
  </si>
  <si>
    <t>再塗装</t>
    <rPh sb="0" eb="3">
      <t>サイトソウ</t>
    </rPh>
    <phoneticPr fontId="1"/>
  </si>
  <si>
    <t>アクリルシリコン樹脂塗装</t>
    <rPh sb="8" eb="10">
      <t>ジュシ</t>
    </rPh>
    <rPh sb="10" eb="12">
      <t>トソウ</t>
    </rPh>
    <phoneticPr fontId="1"/>
  </si>
  <si>
    <t>フローリング</t>
    <phoneticPr fontId="1"/>
  </si>
  <si>
    <t>鋳鉄製　防臭型　Φ600</t>
    <rPh sb="0" eb="2">
      <t>チュウテツ</t>
    </rPh>
    <rPh sb="2" eb="3">
      <t>セイ</t>
    </rPh>
    <rPh sb="4" eb="6">
      <t>ボウシュウ</t>
    </rPh>
    <rPh sb="6" eb="7">
      <t>ガタ</t>
    </rPh>
    <phoneticPr fontId="1"/>
  </si>
  <si>
    <t>カラン台</t>
    <rPh sb="3" eb="4">
      <t>ダイ</t>
    </rPh>
    <phoneticPr fontId="1"/>
  </si>
  <si>
    <t>可動間仕切り</t>
    <rPh sb="0" eb="2">
      <t>カドウ</t>
    </rPh>
    <rPh sb="2" eb="5">
      <t>マジキ</t>
    </rPh>
    <phoneticPr fontId="1"/>
  </si>
  <si>
    <t>扉2箇所、腰上ガラス</t>
    <rPh sb="0" eb="1">
      <t>トビラ</t>
    </rPh>
    <rPh sb="2" eb="4">
      <t>カショ</t>
    </rPh>
    <rPh sb="5" eb="6">
      <t>コシ</t>
    </rPh>
    <rPh sb="6" eb="7">
      <t>ウエ</t>
    </rPh>
    <phoneticPr fontId="1"/>
  </si>
  <si>
    <t>手間</t>
    <rPh sb="0" eb="2">
      <t>テマ</t>
    </rPh>
    <phoneticPr fontId="1"/>
  </si>
  <si>
    <t>運搬</t>
    <rPh sb="0" eb="2">
      <t>ウンパン</t>
    </rPh>
    <phoneticPr fontId="1"/>
  </si>
  <si>
    <t>ポンプ車</t>
    <rPh sb="3" eb="4">
      <t>シャ</t>
    </rPh>
    <phoneticPr fontId="1"/>
  </si>
  <si>
    <t>【風除室壁面】</t>
    <rPh sb="1" eb="4">
      <t>フウジョシツ</t>
    </rPh>
    <rPh sb="4" eb="6">
      <t>ヘキメン</t>
    </rPh>
    <phoneticPr fontId="1"/>
  </si>
  <si>
    <t>女子浴室、シャワー室</t>
    <rPh sb="0" eb="2">
      <t>ジョシ</t>
    </rPh>
    <rPh sb="2" eb="4">
      <t>ヨクシツ</t>
    </rPh>
    <rPh sb="9" eb="10">
      <t>シツ</t>
    </rPh>
    <phoneticPr fontId="1"/>
  </si>
  <si>
    <t>床タイル</t>
    <rPh sb="0" eb="1">
      <t>ユカ</t>
    </rPh>
    <phoneticPr fontId="1"/>
  </si>
  <si>
    <t>壁タイル</t>
    <rPh sb="0" eb="1">
      <t>カベ</t>
    </rPh>
    <phoneticPr fontId="1"/>
  </si>
  <si>
    <t>幅木タイル</t>
    <rPh sb="0" eb="2">
      <t>ハバキ</t>
    </rPh>
    <phoneticPr fontId="1"/>
  </si>
  <si>
    <r>
      <t>消火配管</t>
    </r>
    <r>
      <rPr>
        <sz val="11"/>
        <rFont val="ＭＳ Ｐゴシック"/>
        <family val="3"/>
        <charset val="128"/>
        <scheme val="minor"/>
      </rPr>
      <t>（消火栓）</t>
    </r>
    <rPh sb="0" eb="2">
      <t>ショウカ</t>
    </rPh>
    <rPh sb="2" eb="4">
      <t>ハイカン</t>
    </rPh>
    <rPh sb="5" eb="7">
      <t>ショウカ</t>
    </rPh>
    <rPh sb="7" eb="8">
      <t>セン</t>
    </rPh>
    <phoneticPr fontId="1"/>
  </si>
  <si>
    <t>消火配管（泡消火）</t>
    <rPh sb="0" eb="2">
      <t>ショウカ</t>
    </rPh>
    <rPh sb="2" eb="4">
      <t>ハイカン</t>
    </rPh>
    <rPh sb="5" eb="6">
      <t>アワ</t>
    </rPh>
    <rPh sb="6" eb="8">
      <t>ショウカ</t>
    </rPh>
    <phoneticPr fontId="1"/>
  </si>
  <si>
    <r>
      <t>高圧受電盤</t>
    </r>
    <r>
      <rPr>
        <sz val="11"/>
        <rFont val="ＭＳ Ｐゴシック"/>
        <family val="3"/>
        <charset val="128"/>
        <scheme val="minor"/>
      </rPr>
      <t>No1</t>
    </r>
    <rPh sb="0" eb="2">
      <t>コウアツ</t>
    </rPh>
    <rPh sb="2" eb="4">
      <t>ジュデン</t>
    </rPh>
    <rPh sb="4" eb="5">
      <t>バン</t>
    </rPh>
    <phoneticPr fontId="1"/>
  </si>
  <si>
    <r>
      <t>更新</t>
    </r>
    <r>
      <rPr>
        <sz val="11"/>
        <rFont val="ＭＳ Ｐゴシック"/>
        <family val="3"/>
        <charset val="128"/>
        <scheme val="minor"/>
      </rPr>
      <t>（最低限：箱体流用）</t>
    </r>
    <rPh sb="0" eb="2">
      <t>コウシン</t>
    </rPh>
    <rPh sb="3" eb="6">
      <t>サイテイゲン</t>
    </rPh>
    <rPh sb="7" eb="8">
      <t>ハコ</t>
    </rPh>
    <rPh sb="8" eb="9">
      <t>タイ</t>
    </rPh>
    <rPh sb="9" eb="11">
      <t>リュウヨウ</t>
    </rPh>
    <phoneticPr fontId="1"/>
  </si>
  <si>
    <r>
      <t>更新</t>
    </r>
    <r>
      <rPr>
        <sz val="11"/>
        <rFont val="ＭＳ Ｐゴシック"/>
        <family val="3"/>
        <charset val="128"/>
        <scheme val="minor"/>
      </rPr>
      <t>（最低限：箱体流用）</t>
    </r>
    <rPh sb="0" eb="2">
      <t>コウシン</t>
    </rPh>
    <phoneticPr fontId="1"/>
  </si>
  <si>
    <t>更新（最低限：箱体流用）</t>
    <rPh sb="0" eb="2">
      <t>コウシン</t>
    </rPh>
    <phoneticPr fontId="1"/>
  </si>
  <si>
    <r>
      <t>部品更新</t>
    </r>
    <r>
      <rPr>
        <sz val="11"/>
        <rFont val="ＭＳ Ｐゴシック"/>
        <family val="3"/>
        <charset val="128"/>
        <scheme val="minor"/>
      </rPr>
      <t>（電磁接触器等交換）</t>
    </r>
    <rPh sb="0" eb="2">
      <t>ブヒン</t>
    </rPh>
    <rPh sb="2" eb="4">
      <t>コウシン</t>
    </rPh>
    <rPh sb="5" eb="7">
      <t>デンジ</t>
    </rPh>
    <rPh sb="7" eb="9">
      <t>セッショク</t>
    </rPh>
    <rPh sb="9" eb="10">
      <t>キ</t>
    </rPh>
    <rPh sb="10" eb="11">
      <t>ナド</t>
    </rPh>
    <rPh sb="11" eb="13">
      <t>コウカン</t>
    </rPh>
    <phoneticPr fontId="1"/>
  </si>
  <si>
    <t>Ⅱ.電気設備工事</t>
    <phoneticPr fontId="1"/>
  </si>
  <si>
    <t>特定天井</t>
    <rPh sb="0" eb="2">
      <t>トクテイ</t>
    </rPh>
    <rPh sb="2" eb="4">
      <t>テンジョウ</t>
    </rPh>
    <phoneticPr fontId="1"/>
  </si>
  <si>
    <t>【ダンス等の活動に供する諸室】</t>
    <rPh sb="4" eb="5">
      <t>トウ</t>
    </rPh>
    <rPh sb="6" eb="8">
      <t>カツドウ</t>
    </rPh>
    <rPh sb="9" eb="10">
      <t>キョウ</t>
    </rPh>
    <rPh sb="12" eb="14">
      <t>ショシツ</t>
    </rPh>
    <phoneticPr fontId="1"/>
  </si>
  <si>
    <t>鏡板</t>
    <rPh sb="0" eb="2">
      <t>カガミイタ</t>
    </rPh>
    <phoneticPr fontId="1"/>
  </si>
  <si>
    <t>【多目的更衣室】</t>
    <rPh sb="1" eb="4">
      <t>タモクテキ</t>
    </rPh>
    <phoneticPr fontId="1"/>
  </si>
  <si>
    <t>共通仮設費</t>
    <rPh sb="0" eb="5">
      <t>キョウツウカセツヒ</t>
    </rPh>
    <phoneticPr fontId="1"/>
  </si>
  <si>
    <t>総括表</t>
    <rPh sb="0" eb="2">
      <t>ソウカツ</t>
    </rPh>
    <rPh sb="2" eb="3">
      <t>ヒョウ</t>
    </rPh>
    <phoneticPr fontId="1"/>
  </si>
  <si>
    <t>作成要領</t>
    <rPh sb="0" eb="2">
      <t>サクセイ</t>
    </rPh>
    <rPh sb="2" eb="4">
      <t>ヨウリョウ</t>
    </rPh>
    <phoneticPr fontId="1"/>
  </si>
  <si>
    <t>以下の点に留意し作成すること。</t>
    <rPh sb="0" eb="2">
      <t>イカ</t>
    </rPh>
    <rPh sb="3" eb="4">
      <t>テン</t>
    </rPh>
    <rPh sb="5" eb="7">
      <t>リュウイ</t>
    </rPh>
    <rPh sb="8" eb="10">
      <t>サクセイ</t>
    </rPh>
    <phoneticPr fontId="1"/>
  </si>
  <si>
    <t>・単価、金額は税抜きで記載する。</t>
    <rPh sb="1" eb="3">
      <t>タンカ</t>
    </rPh>
    <rPh sb="4" eb="6">
      <t>キンガク</t>
    </rPh>
    <rPh sb="7" eb="9">
      <t>ゼイヌ</t>
    </rPh>
    <rPh sb="11" eb="13">
      <t>キサイ</t>
    </rPh>
    <phoneticPr fontId="1"/>
  </si>
  <si>
    <t>・Ⅰ.建築工事　「8.会議室等の諸室整備」及び「9.新たに設ける諸室整備」については、提案に応じて「項目」「部位、部材」「改修仕様」「単位」「数量」を記入し、</t>
    <rPh sb="3" eb="7">
      <t>ケンチクコウジ</t>
    </rPh>
    <rPh sb="18" eb="20">
      <t>セイビ</t>
    </rPh>
    <rPh sb="21" eb="22">
      <t>オヨ</t>
    </rPh>
    <rPh sb="26" eb="27">
      <t>アラ</t>
    </rPh>
    <rPh sb="29" eb="30">
      <t>モウ</t>
    </rPh>
    <rPh sb="32" eb="33">
      <t>ショ</t>
    </rPh>
    <rPh sb="33" eb="34">
      <t>シツ</t>
    </rPh>
    <rPh sb="34" eb="36">
      <t>セイビ</t>
    </rPh>
    <rPh sb="43" eb="45">
      <t>テイアン</t>
    </rPh>
    <rPh sb="46" eb="47">
      <t>オウ</t>
    </rPh>
    <rPh sb="50" eb="52">
      <t>コウモク</t>
    </rPh>
    <rPh sb="54" eb="56">
      <t>ブイ</t>
    </rPh>
    <rPh sb="57" eb="59">
      <t>ブザイ</t>
    </rPh>
    <rPh sb="61" eb="63">
      <t>カイシュウ</t>
    </rPh>
    <rPh sb="63" eb="65">
      <t>シヨウ</t>
    </rPh>
    <rPh sb="67" eb="69">
      <t>タンイ</t>
    </rPh>
    <rPh sb="71" eb="73">
      <t>スウリョウ</t>
    </rPh>
    <rPh sb="75" eb="77">
      <t>キニュウ</t>
    </rPh>
    <phoneticPr fontId="1"/>
  </si>
  <si>
    <t>新たに設ける諸室整備</t>
    <rPh sb="8" eb="10">
      <t>セイビ</t>
    </rPh>
    <phoneticPr fontId="1"/>
  </si>
  <si>
    <t>会議室等の諸室整備整備</t>
    <rPh sb="0" eb="4">
      <t>カイギシツトウ</t>
    </rPh>
    <rPh sb="5" eb="7">
      <t>ショシツ</t>
    </rPh>
    <rPh sb="7" eb="9">
      <t>セイビ</t>
    </rPh>
    <rPh sb="9" eb="11">
      <t>セイビ</t>
    </rPh>
    <phoneticPr fontId="1"/>
  </si>
  <si>
    <t>　「単価」「金額」、必要に応じて「備考」を記入する。</t>
    <rPh sb="2" eb="4">
      <t>タンカ</t>
    </rPh>
    <rPh sb="6" eb="8">
      <t>キンガク</t>
    </rPh>
    <rPh sb="10" eb="12">
      <t>ヒツヨウ</t>
    </rPh>
    <rPh sb="13" eb="14">
      <t>オウ</t>
    </rPh>
    <rPh sb="17" eb="19">
      <t>ビコウ</t>
    </rPh>
    <rPh sb="21" eb="23">
      <t>キニュウ</t>
    </rPh>
    <phoneticPr fontId="1"/>
  </si>
  <si>
    <t>・既存の「多目的ルーム」「講習室・陶芸窯」「多目的会議室」「娯楽室（洋室）」「談話室（和室）」「介助者控室」「大広間（和室）」については、</t>
    <rPh sb="1" eb="3">
      <t>キソン</t>
    </rPh>
    <phoneticPr fontId="1"/>
  </si>
  <si>
    <t>＜会議室等の諸室　記載例＞</t>
    <rPh sb="1" eb="5">
      <t>カイギシツトウ</t>
    </rPh>
    <rPh sb="6" eb="8">
      <t>ショシツ</t>
    </rPh>
    <rPh sb="9" eb="12">
      <t>キサイレイ</t>
    </rPh>
    <phoneticPr fontId="1"/>
  </si>
  <si>
    <t>・Ⅰ.建築工事　6-6【床】、6-8【壁】の数量については、建築工事　「会議室等の諸室」として提案を求める既存の「多目的ルーム」「講習室・陶芸窯」</t>
    <rPh sb="22" eb="24">
      <t>スウリョウ</t>
    </rPh>
    <phoneticPr fontId="1"/>
  </si>
  <si>
    <t>・週休2日を前提とした費用を計上すること。</t>
    <rPh sb="1" eb="3">
      <t>シュウキュウ</t>
    </rPh>
    <rPh sb="4" eb="5">
      <t>ニチ</t>
    </rPh>
    <rPh sb="6" eb="8">
      <t>ゼンテイ</t>
    </rPh>
    <rPh sb="11" eb="13">
      <t>ヒヨウ</t>
    </rPh>
    <rPh sb="14" eb="16">
      <t>ケイジョウ</t>
    </rPh>
    <phoneticPr fontId="1"/>
  </si>
  <si>
    <t>設置位置：現状の室名【　大広間　】</t>
    <rPh sb="0" eb="4">
      <t>セッチイチ</t>
    </rPh>
    <rPh sb="5" eb="7">
      <t>ゲンジョウ</t>
    </rPh>
    <rPh sb="8" eb="9">
      <t>シツ</t>
    </rPh>
    <rPh sb="9" eb="10">
      <t>メイ</t>
    </rPh>
    <phoneticPr fontId="1"/>
  </si>
  <si>
    <t>建具更新</t>
    <rPh sb="0" eb="4">
      <t>タテグコウシン</t>
    </rPh>
    <phoneticPr fontId="1"/>
  </si>
  <si>
    <t>矢印他白線サイン</t>
    <rPh sb="0" eb="2">
      <t>ヤジルシ</t>
    </rPh>
    <rPh sb="2" eb="3">
      <t>ホカ</t>
    </rPh>
    <rPh sb="3" eb="5">
      <t>ハクセン</t>
    </rPh>
    <phoneticPr fontId="1"/>
  </si>
  <si>
    <t>情報表示設備</t>
    <rPh sb="0" eb="2">
      <t>ジョウホウ</t>
    </rPh>
    <rPh sb="2" eb="4">
      <t>ヒョウジ</t>
    </rPh>
    <rPh sb="4" eb="6">
      <t>セツビ</t>
    </rPh>
    <phoneticPr fontId="1"/>
  </si>
  <si>
    <t>拡声設備</t>
    <rPh sb="0" eb="2">
      <t>カクセイ</t>
    </rPh>
    <rPh sb="2" eb="4">
      <t>セツビ</t>
    </rPh>
    <phoneticPr fontId="1"/>
  </si>
  <si>
    <t>誘導支援設備</t>
    <rPh sb="0" eb="2">
      <t>ユウドウ</t>
    </rPh>
    <rPh sb="2" eb="4">
      <t>シエン</t>
    </rPh>
    <rPh sb="4" eb="6">
      <t>セツビ</t>
    </rPh>
    <phoneticPr fontId="1"/>
  </si>
  <si>
    <t>テレビ共同受信設備</t>
    <rPh sb="3" eb="5">
      <t>キョウドウ</t>
    </rPh>
    <rPh sb="5" eb="7">
      <t>ジュシン</t>
    </rPh>
    <rPh sb="7" eb="9">
      <t>セツビ</t>
    </rPh>
    <phoneticPr fontId="1"/>
  </si>
  <si>
    <t>監視カメラ設備</t>
    <rPh sb="0" eb="2">
      <t>カンシ</t>
    </rPh>
    <rPh sb="5" eb="7">
      <t>セツビ</t>
    </rPh>
    <phoneticPr fontId="1"/>
  </si>
  <si>
    <t>火災報知設備</t>
    <rPh sb="0" eb="2">
      <t>カサイ</t>
    </rPh>
    <rPh sb="2" eb="4">
      <t>ホウチ</t>
    </rPh>
    <rPh sb="4" eb="6">
      <t>セツビ</t>
    </rPh>
    <phoneticPr fontId="1"/>
  </si>
  <si>
    <t>動力設備</t>
    <phoneticPr fontId="1"/>
  </si>
  <si>
    <t>5-1</t>
  </si>
  <si>
    <t>5-2</t>
  </si>
  <si>
    <t>5-3</t>
  </si>
  <si>
    <t>5-4</t>
  </si>
  <si>
    <t>5-5</t>
  </si>
  <si>
    <t>5-6</t>
  </si>
  <si>
    <t>5-7</t>
  </si>
  <si>
    <t>P-B1A</t>
    <phoneticPr fontId="1"/>
  </si>
  <si>
    <t>P-B1C</t>
    <phoneticPr fontId="1"/>
  </si>
  <si>
    <t>開閉器盤</t>
    <rPh sb="0" eb="3">
      <t>カイヘイキ</t>
    </rPh>
    <rPh sb="3" eb="4">
      <t>バン</t>
    </rPh>
    <phoneticPr fontId="1"/>
  </si>
  <si>
    <t>開閉器函</t>
    <rPh sb="0" eb="3">
      <t>カイヘイキ</t>
    </rPh>
    <rPh sb="3" eb="4">
      <t>ハコ</t>
    </rPh>
    <phoneticPr fontId="1"/>
  </si>
  <si>
    <t>S-2</t>
  </si>
  <si>
    <t>S-3</t>
  </si>
  <si>
    <t>端子盤</t>
    <rPh sb="0" eb="3">
      <t>タンシバン</t>
    </rPh>
    <phoneticPr fontId="1"/>
  </si>
  <si>
    <t>T-2</t>
  </si>
  <si>
    <t>T-3</t>
  </si>
  <si>
    <t>総合盤1</t>
    <rPh sb="0" eb="2">
      <t>ソウゴウ</t>
    </rPh>
    <rPh sb="2" eb="3">
      <t>バン</t>
    </rPh>
    <phoneticPr fontId="1"/>
  </si>
  <si>
    <t>総合盤2</t>
    <rPh sb="0" eb="2">
      <t>ソウゴウ</t>
    </rPh>
    <rPh sb="2" eb="3">
      <t>バン</t>
    </rPh>
    <phoneticPr fontId="1"/>
  </si>
  <si>
    <t>電話交換機</t>
    <rPh sb="0" eb="2">
      <t>デンワ</t>
    </rPh>
    <rPh sb="2" eb="5">
      <t>コウカンキ</t>
    </rPh>
    <phoneticPr fontId="1"/>
  </si>
  <si>
    <t>多機能（停電用含む）</t>
    <rPh sb="0" eb="3">
      <t>タキノウ</t>
    </rPh>
    <rPh sb="4" eb="6">
      <t>テイデン</t>
    </rPh>
    <rPh sb="6" eb="7">
      <t>ヨウ</t>
    </rPh>
    <rPh sb="7" eb="8">
      <t>フク</t>
    </rPh>
    <phoneticPr fontId="1"/>
  </si>
  <si>
    <t>非常・業務放送設備</t>
    <rPh sb="0" eb="2">
      <t>ヒジョウ</t>
    </rPh>
    <rPh sb="3" eb="5">
      <t>ギョウム</t>
    </rPh>
    <rPh sb="5" eb="7">
      <t>ホウソウ</t>
    </rPh>
    <rPh sb="7" eb="9">
      <t>セツビ</t>
    </rPh>
    <phoneticPr fontId="1"/>
  </si>
  <si>
    <t>非常ﾘﾓｺﾝ含む</t>
    <rPh sb="0" eb="2">
      <t>ヒジョウ</t>
    </rPh>
    <rPh sb="6" eb="7">
      <t>フク</t>
    </rPh>
    <phoneticPr fontId="1"/>
  </si>
  <si>
    <t>親機1台、子機2台</t>
    <rPh sb="0" eb="2">
      <t>オヤキ</t>
    </rPh>
    <rPh sb="3" eb="4">
      <t>ダイ</t>
    </rPh>
    <rPh sb="5" eb="7">
      <t>コキ</t>
    </rPh>
    <rPh sb="8" eb="9">
      <t>ダイ</t>
    </rPh>
    <phoneticPr fontId="1"/>
  </si>
  <si>
    <t>ITV架</t>
    <rPh sb="3" eb="4">
      <t>カ</t>
    </rPh>
    <phoneticPr fontId="1"/>
  </si>
  <si>
    <t>ドーム型</t>
    <rPh sb="3" eb="4">
      <t>ガタ</t>
    </rPh>
    <phoneticPr fontId="1"/>
  </si>
  <si>
    <t>ズーム回転台ハウジング付</t>
    <rPh sb="3" eb="5">
      <t>カイテン</t>
    </rPh>
    <rPh sb="5" eb="6">
      <t>ダイ</t>
    </rPh>
    <phoneticPr fontId="1"/>
  </si>
  <si>
    <t>防災監視盤</t>
    <rPh sb="0" eb="2">
      <t>ボウサイ</t>
    </rPh>
    <rPh sb="2" eb="4">
      <t>カンシ</t>
    </rPh>
    <rPh sb="4" eb="5">
      <t>バン</t>
    </rPh>
    <phoneticPr fontId="1"/>
  </si>
  <si>
    <t>連動操作盤</t>
    <rPh sb="0" eb="2">
      <t>レンドウ</t>
    </rPh>
    <rPh sb="2" eb="4">
      <t>ソウサ</t>
    </rPh>
    <rPh sb="4" eb="5">
      <t>バン</t>
    </rPh>
    <phoneticPr fontId="1"/>
  </si>
  <si>
    <t>呼出表示器</t>
    <rPh sb="0" eb="2">
      <t>ヨビダシ</t>
    </rPh>
    <rPh sb="2" eb="4">
      <t>ヒョウジ</t>
    </rPh>
    <rPh sb="4" eb="5">
      <t>キ</t>
    </rPh>
    <phoneticPr fontId="1"/>
  </si>
  <si>
    <t>廊下灯、押し釦、復旧ボタン</t>
    <rPh sb="0" eb="2">
      <t>ロウカ</t>
    </rPh>
    <rPh sb="2" eb="3">
      <t>トウ</t>
    </rPh>
    <rPh sb="4" eb="5">
      <t>オ</t>
    </rPh>
    <rPh sb="6" eb="7">
      <t>ボタン</t>
    </rPh>
    <rPh sb="8" eb="10">
      <t>フッキュウ</t>
    </rPh>
    <phoneticPr fontId="1"/>
  </si>
  <si>
    <t>Ⅲ．機械設備工事費</t>
    <phoneticPr fontId="1"/>
  </si>
  <si>
    <t>№</t>
    <phoneticPr fontId="1"/>
  </si>
  <si>
    <t>Ⅲ</t>
    <phoneticPr fontId="1"/>
  </si>
  <si>
    <t>R-1</t>
    <phoneticPr fontId="1"/>
  </si>
  <si>
    <t>PC-1</t>
    <phoneticPr fontId="1"/>
  </si>
  <si>
    <t>PH-1</t>
    <phoneticPr fontId="1"/>
  </si>
  <si>
    <t>PH-2</t>
    <phoneticPr fontId="1"/>
  </si>
  <si>
    <t>T-1</t>
    <phoneticPr fontId="1"/>
  </si>
  <si>
    <t>〃</t>
    <phoneticPr fontId="1"/>
  </si>
  <si>
    <t>TE-2</t>
    <phoneticPr fontId="1"/>
  </si>
  <si>
    <t>HEX-1</t>
    <phoneticPr fontId="1"/>
  </si>
  <si>
    <t>HEX-2</t>
    <phoneticPr fontId="1"/>
  </si>
  <si>
    <t>PP1</t>
    <phoneticPr fontId="1"/>
  </si>
  <si>
    <t>〃</t>
    <phoneticPr fontId="1"/>
  </si>
  <si>
    <t>PP2</t>
    <phoneticPr fontId="1"/>
  </si>
  <si>
    <t>PP3</t>
    <phoneticPr fontId="1"/>
  </si>
  <si>
    <t>AC</t>
    <phoneticPr fontId="1"/>
  </si>
  <si>
    <t>ファンコイルユニット</t>
    <phoneticPr fontId="1"/>
  </si>
  <si>
    <t>FCU</t>
    <phoneticPr fontId="1"/>
  </si>
  <si>
    <t>パネルヒーター・コイルユニット</t>
    <phoneticPr fontId="1"/>
  </si>
  <si>
    <t>ＰＨ、ＣＵ</t>
    <phoneticPr fontId="1"/>
  </si>
  <si>
    <t>ＡＣＰ</t>
    <phoneticPr fontId="1"/>
  </si>
  <si>
    <t>2324m2</t>
    <phoneticPr fontId="1"/>
  </si>
  <si>
    <t>スパイラル・フレキダクト</t>
    <phoneticPr fontId="1"/>
  </si>
  <si>
    <t>569m</t>
    <phoneticPr fontId="1"/>
  </si>
  <si>
    <t>　　　　　ダンパ</t>
    <phoneticPr fontId="1"/>
  </si>
  <si>
    <t>1340m2</t>
    <phoneticPr fontId="1"/>
  </si>
  <si>
    <t>　　　　　スパイラルダクト</t>
    <phoneticPr fontId="1"/>
  </si>
  <si>
    <t>1024m</t>
    <phoneticPr fontId="1"/>
  </si>
  <si>
    <t>ダクト類（排煙）</t>
    <rPh sb="5" eb="7">
      <t>ハイエン</t>
    </rPh>
    <phoneticPr fontId="1"/>
  </si>
  <si>
    <t>Ｐ-１（上水用）</t>
    <rPh sb="4" eb="7">
      <t>ジョウスイヨウ</t>
    </rPh>
    <phoneticPr fontId="1"/>
  </si>
  <si>
    <t>ガソリントラップ</t>
    <phoneticPr fontId="1"/>
  </si>
  <si>
    <t>シャワー器具類</t>
    <rPh sb="4" eb="6">
      <t>キグ</t>
    </rPh>
    <rPh sb="6" eb="7">
      <t>ルイ</t>
    </rPh>
    <phoneticPr fontId="1"/>
  </si>
  <si>
    <t>シャワーセンサー類・制御盤共</t>
    <rPh sb="8" eb="9">
      <t>ルイ</t>
    </rPh>
    <rPh sb="10" eb="13">
      <t>セイギョバン</t>
    </rPh>
    <rPh sb="13" eb="14">
      <t>トモ</t>
    </rPh>
    <phoneticPr fontId="1"/>
  </si>
  <si>
    <t>プールサイド</t>
    <phoneticPr fontId="1"/>
  </si>
  <si>
    <t>屋内消火栓ポンプユニット</t>
    <rPh sb="0" eb="2">
      <t>オクナイ</t>
    </rPh>
    <rPh sb="2" eb="5">
      <t>ショウカセン</t>
    </rPh>
    <phoneticPr fontId="1"/>
  </si>
  <si>
    <t>FP-2</t>
    <phoneticPr fontId="1"/>
  </si>
  <si>
    <t>FT-2</t>
    <phoneticPr fontId="1"/>
  </si>
  <si>
    <t>FA-1</t>
    <phoneticPr fontId="1"/>
  </si>
  <si>
    <t>〃</t>
    <phoneticPr fontId="1"/>
  </si>
  <si>
    <t>FB-1</t>
    <phoneticPr fontId="1"/>
  </si>
  <si>
    <t>FB-2</t>
    <phoneticPr fontId="1"/>
  </si>
  <si>
    <t>泡消火ポンプユニット</t>
    <rPh sb="0" eb="1">
      <t>アワ</t>
    </rPh>
    <rPh sb="1" eb="3">
      <t>ショウカ</t>
    </rPh>
    <phoneticPr fontId="1"/>
  </si>
  <si>
    <t>FP-1</t>
    <phoneticPr fontId="1"/>
  </si>
  <si>
    <t>一斉開放弁</t>
    <rPh sb="0" eb="2">
      <t>イッセイ</t>
    </rPh>
    <rPh sb="2" eb="4">
      <t>カイホウ</t>
    </rPh>
    <rPh sb="4" eb="5">
      <t>ベン</t>
    </rPh>
    <phoneticPr fontId="1"/>
  </si>
  <si>
    <t>50A　手動起動弁、カバー含む</t>
    <rPh sb="4" eb="6">
      <t>シュドウ</t>
    </rPh>
    <rPh sb="6" eb="8">
      <t>キドウ</t>
    </rPh>
    <rPh sb="8" eb="9">
      <t>ベン</t>
    </rPh>
    <rPh sb="13" eb="14">
      <t>フク</t>
    </rPh>
    <phoneticPr fontId="1"/>
  </si>
  <si>
    <t>流水検知装置</t>
    <rPh sb="0" eb="2">
      <t>リュウスイ</t>
    </rPh>
    <rPh sb="2" eb="4">
      <t>ケンチ</t>
    </rPh>
    <rPh sb="4" eb="6">
      <t>ソウチ</t>
    </rPh>
    <phoneticPr fontId="1"/>
  </si>
  <si>
    <t>100A</t>
    <phoneticPr fontId="1"/>
  </si>
  <si>
    <t>泡原液槽</t>
    <rPh sb="0" eb="1">
      <t>アワ</t>
    </rPh>
    <rPh sb="1" eb="3">
      <t>ゲンエキ</t>
    </rPh>
    <rPh sb="3" eb="4">
      <t>ソウ</t>
    </rPh>
    <phoneticPr fontId="1"/>
  </si>
  <si>
    <t>400L型</t>
    <rPh sb="4" eb="5">
      <t>ガタ</t>
    </rPh>
    <phoneticPr fontId="1"/>
  </si>
  <si>
    <t>3%　水成膜</t>
    <rPh sb="3" eb="5">
      <t>スイセイ</t>
    </rPh>
    <rPh sb="5" eb="6">
      <t>マク</t>
    </rPh>
    <phoneticPr fontId="1"/>
  </si>
  <si>
    <t>L</t>
    <phoneticPr fontId="1"/>
  </si>
  <si>
    <t>混合器</t>
    <rPh sb="0" eb="2">
      <t>コンゴウ</t>
    </rPh>
    <rPh sb="2" eb="3">
      <t>キ</t>
    </rPh>
    <phoneticPr fontId="1"/>
  </si>
  <si>
    <t>水成膜用</t>
    <rPh sb="0" eb="2">
      <t>スイセイ</t>
    </rPh>
    <rPh sb="2" eb="3">
      <t>マク</t>
    </rPh>
    <rPh sb="3" eb="4">
      <t>ヨウ</t>
    </rPh>
    <phoneticPr fontId="1"/>
  </si>
  <si>
    <t>プロパンガス設備</t>
    <rPh sb="6" eb="8">
      <t>セツビ</t>
    </rPh>
    <phoneticPr fontId="1"/>
  </si>
  <si>
    <t>WF-1A,1B</t>
    <phoneticPr fontId="1"/>
  </si>
  <si>
    <t>HE-1</t>
    <phoneticPr fontId="1"/>
  </si>
  <si>
    <t>WT-1</t>
    <phoneticPr fontId="1"/>
  </si>
  <si>
    <t>WF-2A,2B</t>
    <phoneticPr fontId="1"/>
  </si>
  <si>
    <t>HE-2</t>
    <phoneticPr fontId="1"/>
  </si>
  <si>
    <t>WT-2</t>
    <phoneticPr fontId="1"/>
  </si>
  <si>
    <t>【ジャグジープール】</t>
    <phoneticPr fontId="1"/>
  </si>
  <si>
    <t>WF-3</t>
    <phoneticPr fontId="1"/>
  </si>
  <si>
    <t>HE-3</t>
    <phoneticPr fontId="1"/>
  </si>
  <si>
    <t>WT-3</t>
    <phoneticPr fontId="1"/>
  </si>
  <si>
    <t>WF-4</t>
    <phoneticPr fontId="1"/>
  </si>
  <si>
    <t>PP-1,2</t>
    <phoneticPr fontId="1"/>
  </si>
  <si>
    <t>HE-4</t>
    <phoneticPr fontId="1"/>
  </si>
  <si>
    <t>WT-4</t>
    <phoneticPr fontId="1"/>
  </si>
  <si>
    <t>WF-5A,5B</t>
    <phoneticPr fontId="1"/>
  </si>
  <si>
    <t>HE-5</t>
    <phoneticPr fontId="1"/>
  </si>
  <si>
    <t>WT-5</t>
    <phoneticPr fontId="1"/>
  </si>
  <si>
    <t>RU-1、50㎥/h</t>
    <phoneticPr fontId="1"/>
  </si>
  <si>
    <t>RU-2、10㎥/h</t>
    <phoneticPr fontId="1"/>
  </si>
  <si>
    <t>熱交換ユニット</t>
    <rPh sb="0" eb="3">
      <t>ネツコウカン</t>
    </rPh>
    <phoneticPr fontId="1"/>
  </si>
  <si>
    <t>HU-1</t>
    <phoneticPr fontId="1"/>
  </si>
  <si>
    <t>バブロポンプユニット</t>
    <phoneticPr fontId="1"/>
  </si>
  <si>
    <t>BU-1</t>
    <phoneticPr fontId="1"/>
  </si>
  <si>
    <t>ジェットポンプユニット</t>
    <phoneticPr fontId="1"/>
  </si>
  <si>
    <t>JK-1</t>
    <phoneticPr fontId="1"/>
  </si>
  <si>
    <t>ジェットポンプユニット</t>
    <phoneticPr fontId="1"/>
  </si>
  <si>
    <t>JK-2</t>
  </si>
  <si>
    <t>YU-1</t>
    <phoneticPr fontId="1"/>
  </si>
  <si>
    <t>補給水ユニット</t>
    <rPh sb="0" eb="2">
      <t>ホキュウ</t>
    </rPh>
    <rPh sb="2" eb="3">
      <t>スイ</t>
    </rPh>
    <phoneticPr fontId="1"/>
  </si>
  <si>
    <t>FU-1</t>
    <phoneticPr fontId="1"/>
  </si>
  <si>
    <t>自動給湯ユニット</t>
    <rPh sb="0" eb="2">
      <t>ジドウ</t>
    </rPh>
    <rPh sb="2" eb="4">
      <t>キュウトウ</t>
    </rPh>
    <phoneticPr fontId="1"/>
  </si>
  <si>
    <t>FU-2</t>
    <phoneticPr fontId="1"/>
  </si>
  <si>
    <t>パワーコンディショナー</t>
    <phoneticPr fontId="1"/>
  </si>
  <si>
    <t>〃</t>
    <phoneticPr fontId="1"/>
  </si>
  <si>
    <t>〃</t>
    <phoneticPr fontId="1"/>
  </si>
  <si>
    <t>〃</t>
    <phoneticPr fontId="1"/>
  </si>
  <si>
    <t>1φ3W 75KVA</t>
    <phoneticPr fontId="1"/>
  </si>
  <si>
    <t>3φ3W 150KVA</t>
    <phoneticPr fontId="1"/>
  </si>
  <si>
    <t>3φ3W 300KVA</t>
    <phoneticPr fontId="1"/>
  </si>
  <si>
    <t>スコット 75KVA</t>
    <phoneticPr fontId="1"/>
  </si>
  <si>
    <t>7.5KVar(13%)</t>
    <phoneticPr fontId="1"/>
  </si>
  <si>
    <t>7590V 57.5KVar</t>
    <phoneticPr fontId="1"/>
  </si>
  <si>
    <t>2-1</t>
    <phoneticPr fontId="1"/>
  </si>
  <si>
    <t>電灯設備</t>
    <phoneticPr fontId="1"/>
  </si>
  <si>
    <t>L-B1A</t>
    <phoneticPr fontId="1"/>
  </si>
  <si>
    <t>L-B1B</t>
    <phoneticPr fontId="1"/>
  </si>
  <si>
    <t>〃</t>
    <phoneticPr fontId="1"/>
  </si>
  <si>
    <t>L-1A</t>
    <phoneticPr fontId="1"/>
  </si>
  <si>
    <t>L-1B</t>
    <phoneticPr fontId="1"/>
  </si>
  <si>
    <t>L-1C</t>
    <phoneticPr fontId="1"/>
  </si>
  <si>
    <t>L-1D</t>
    <phoneticPr fontId="1"/>
  </si>
  <si>
    <t>L-2A</t>
    <phoneticPr fontId="1"/>
  </si>
  <si>
    <t>L-2B</t>
    <phoneticPr fontId="1"/>
  </si>
  <si>
    <t>〃</t>
    <phoneticPr fontId="1"/>
  </si>
  <si>
    <t>L-2C</t>
    <phoneticPr fontId="1"/>
  </si>
  <si>
    <t>L-2D</t>
    <phoneticPr fontId="1"/>
  </si>
  <si>
    <t>L-3A</t>
    <phoneticPr fontId="1"/>
  </si>
  <si>
    <t>L-3B</t>
    <phoneticPr fontId="1"/>
  </si>
  <si>
    <t>外灯盤</t>
    <phoneticPr fontId="1"/>
  </si>
  <si>
    <t>L-G</t>
    <phoneticPr fontId="1"/>
  </si>
  <si>
    <t>2-2</t>
    <phoneticPr fontId="1"/>
  </si>
  <si>
    <t>P-B1B</t>
    <phoneticPr fontId="1"/>
  </si>
  <si>
    <t>P-B1SM</t>
    <phoneticPr fontId="1"/>
  </si>
  <si>
    <t>P-1A</t>
    <phoneticPr fontId="1"/>
  </si>
  <si>
    <t>P-2A</t>
    <phoneticPr fontId="1"/>
  </si>
  <si>
    <t>P-2B</t>
    <phoneticPr fontId="1"/>
  </si>
  <si>
    <t>P-2C</t>
    <phoneticPr fontId="1"/>
  </si>
  <si>
    <t>P-3A</t>
    <phoneticPr fontId="1"/>
  </si>
  <si>
    <t>P-RA</t>
    <phoneticPr fontId="1"/>
  </si>
  <si>
    <t>P-RSM</t>
    <phoneticPr fontId="1"/>
  </si>
  <si>
    <t>S-A</t>
    <phoneticPr fontId="1"/>
  </si>
  <si>
    <t>S-1</t>
    <phoneticPr fontId="1"/>
  </si>
  <si>
    <t>電力貯蔵設備</t>
    <phoneticPr fontId="1"/>
  </si>
  <si>
    <t>オーバーホール</t>
    <phoneticPr fontId="1"/>
  </si>
  <si>
    <t>MDF</t>
    <phoneticPr fontId="1"/>
  </si>
  <si>
    <t>更新</t>
    <phoneticPr fontId="1"/>
  </si>
  <si>
    <t>T-1</t>
    <phoneticPr fontId="1"/>
  </si>
  <si>
    <t>更新（最低限：箱体流用）</t>
    <phoneticPr fontId="1"/>
  </si>
  <si>
    <t>更新（最低限：箱体流用）</t>
    <phoneticPr fontId="1"/>
  </si>
  <si>
    <t>更新</t>
    <phoneticPr fontId="1"/>
  </si>
  <si>
    <t>更新</t>
    <phoneticPr fontId="1"/>
  </si>
  <si>
    <t>インターホン</t>
    <phoneticPr fontId="1"/>
  </si>
  <si>
    <t>ITVカメラ</t>
    <phoneticPr fontId="1"/>
  </si>
  <si>
    <t>ITVカメラ</t>
    <phoneticPr fontId="1"/>
  </si>
  <si>
    <t>ITVカメラ</t>
    <phoneticPr fontId="1"/>
  </si>
  <si>
    <t>モニター</t>
    <phoneticPr fontId="1"/>
  </si>
  <si>
    <t>P型火災報知設備</t>
    <phoneticPr fontId="1"/>
  </si>
  <si>
    <t>会議室等の諸室整備整備</t>
    <phoneticPr fontId="1"/>
  </si>
  <si>
    <t>新たに設ける諸室整備</t>
    <phoneticPr fontId="1"/>
  </si>
  <si>
    <t>1-1</t>
    <phoneticPr fontId="1"/>
  </si>
  <si>
    <t>手すり先行外部枠組足場　</t>
    <phoneticPr fontId="1"/>
  </si>
  <si>
    <t>架㎡</t>
    <phoneticPr fontId="1"/>
  </si>
  <si>
    <t>小幅ネット張り（層間塞ぎ）</t>
    <phoneticPr fontId="1"/>
  </si>
  <si>
    <t xml:space="preserve">存置期間 6ヶ月   運搬費共 </t>
    <phoneticPr fontId="1"/>
  </si>
  <si>
    <t>m</t>
    <phoneticPr fontId="1"/>
  </si>
  <si>
    <t>内部脚立足場</t>
    <phoneticPr fontId="1"/>
  </si>
  <si>
    <t>H1.8n ２ヶ月</t>
    <phoneticPr fontId="1"/>
  </si>
  <si>
    <t>1-2</t>
    <phoneticPr fontId="1"/>
  </si>
  <si>
    <t>【養生・整理・清掃・後片付け】</t>
    <phoneticPr fontId="1"/>
  </si>
  <si>
    <t>屋上防水改修</t>
    <phoneticPr fontId="1"/>
  </si>
  <si>
    <t xml:space="preserve">外壁改修  </t>
    <phoneticPr fontId="1"/>
  </si>
  <si>
    <t xml:space="preserve">(内部)複合改修   </t>
    <phoneticPr fontId="1"/>
  </si>
  <si>
    <t>【災害防止】</t>
    <phoneticPr fontId="1"/>
  </si>
  <si>
    <t>【石綿処理】</t>
    <phoneticPr fontId="1"/>
  </si>
  <si>
    <t>床　ﾌﾟﾗｽﾁｯｸｼｰﾄ　厚0.15mm　二重張</t>
    <phoneticPr fontId="1"/>
  </si>
  <si>
    <t>壁　ﾌﾟﾗｽﾁｯｸｼｰﾄ　厚0.08mm</t>
    <phoneticPr fontId="1"/>
  </si>
  <si>
    <t>タイドレン　縦引き用　Ｖ-90</t>
    <phoneticPr fontId="1"/>
  </si>
  <si>
    <t>2-3</t>
    <phoneticPr fontId="1"/>
  </si>
  <si>
    <t>シーリング</t>
    <phoneticPr fontId="1"/>
  </si>
  <si>
    <t>ｼｰﾘﾝｸﾞMS-2</t>
    <phoneticPr fontId="1"/>
  </si>
  <si>
    <t>鉄鋼面　RＢ種</t>
    <phoneticPr fontId="1"/>
  </si>
  <si>
    <t>3-2</t>
    <phoneticPr fontId="1"/>
  </si>
  <si>
    <t>3-3</t>
    <phoneticPr fontId="1"/>
  </si>
  <si>
    <t>4-1</t>
    <phoneticPr fontId="1"/>
  </si>
  <si>
    <t>4-2</t>
    <phoneticPr fontId="1"/>
  </si>
  <si>
    <t>【スチールサッシ】</t>
    <phoneticPr fontId="1"/>
  </si>
  <si>
    <t>4-3</t>
    <phoneticPr fontId="1"/>
  </si>
  <si>
    <t>ｽﾃﾝﾚｽﾊﾟﾈﾙ</t>
    <phoneticPr fontId="1"/>
  </si>
  <si>
    <t>建具(ｽﾁｰﾙ)</t>
    <phoneticPr fontId="1"/>
  </si>
  <si>
    <t>5-1</t>
    <phoneticPr fontId="1"/>
  </si>
  <si>
    <t>【シーリング】</t>
    <phoneticPr fontId="1"/>
  </si>
  <si>
    <t>25×15</t>
    <phoneticPr fontId="1"/>
  </si>
  <si>
    <t>15×10</t>
    <phoneticPr fontId="1"/>
  </si>
  <si>
    <t>EXP.Jカバー</t>
    <phoneticPr fontId="1"/>
  </si>
  <si>
    <t>20×20</t>
    <phoneticPr fontId="1"/>
  </si>
  <si>
    <t>6-1</t>
    <phoneticPr fontId="1"/>
  </si>
  <si>
    <t>プール軽量天井</t>
    <phoneticPr fontId="1"/>
  </si>
  <si>
    <t>防滑性ビニル床シート</t>
    <phoneticPr fontId="1"/>
  </si>
  <si>
    <t>軽量天井</t>
    <phoneticPr fontId="1"/>
  </si>
  <si>
    <t>タイルカーペット</t>
    <phoneticPr fontId="1"/>
  </si>
  <si>
    <t>タイルはがし</t>
    <phoneticPr fontId="1"/>
  </si>
  <si>
    <t>床タイル</t>
    <phoneticPr fontId="1"/>
  </si>
  <si>
    <t>壁タイル</t>
    <phoneticPr fontId="1"/>
  </si>
  <si>
    <t>6-8</t>
    <phoneticPr fontId="1"/>
  </si>
  <si>
    <t>ビニルクロス</t>
    <phoneticPr fontId="1"/>
  </si>
  <si>
    <t>樹脂補修・塗装 EP</t>
    <phoneticPr fontId="1"/>
  </si>
  <si>
    <t>スプルス</t>
    <phoneticPr fontId="1"/>
  </si>
  <si>
    <t>6-11</t>
    <phoneticPr fontId="1"/>
  </si>
  <si>
    <t>7-1</t>
    <phoneticPr fontId="1"/>
  </si>
  <si>
    <t>【プールピット】</t>
    <phoneticPr fontId="1"/>
  </si>
  <si>
    <t>7-2</t>
    <phoneticPr fontId="1"/>
  </si>
  <si>
    <t>【スライダー】</t>
    <phoneticPr fontId="1"/>
  </si>
  <si>
    <t>7-3</t>
    <phoneticPr fontId="1"/>
  </si>
  <si>
    <t>撤去及び作業費</t>
    <phoneticPr fontId="1"/>
  </si>
  <si>
    <t>5m</t>
    <phoneticPr fontId="1"/>
  </si>
  <si>
    <t>3.5m</t>
    <phoneticPr fontId="1"/>
  </si>
  <si>
    <t>7-4</t>
    <phoneticPr fontId="1"/>
  </si>
  <si>
    <t>【プール塗装塗替え】</t>
    <phoneticPr fontId="1"/>
  </si>
  <si>
    <t>旧塗膜撤去、活膜部粗面処理</t>
    <phoneticPr fontId="1"/>
  </si>
  <si>
    <t>ＦＲＥライニング 天端：アクリルウレタン</t>
    <phoneticPr fontId="1"/>
  </si>
  <si>
    <t>ノンスリップ</t>
    <phoneticPr fontId="1"/>
  </si>
  <si>
    <t>7-5</t>
    <phoneticPr fontId="1"/>
  </si>
  <si>
    <t>【既存不適格是正】</t>
    <phoneticPr fontId="1"/>
  </si>
  <si>
    <t>エレベーター</t>
    <phoneticPr fontId="1"/>
  </si>
  <si>
    <t>7-6</t>
    <phoneticPr fontId="1"/>
  </si>
  <si>
    <t>トップライト</t>
    <phoneticPr fontId="1"/>
  </si>
  <si>
    <t>ﾄｯﾌﾟﾗｲﾄｶﾞﾗｽ交換</t>
    <phoneticPr fontId="1"/>
  </si>
  <si>
    <t>W＝１００</t>
    <phoneticPr fontId="1"/>
  </si>
  <si>
    <t>マンホール</t>
    <phoneticPr fontId="1"/>
  </si>
  <si>
    <t>飛散防止フィルム貼替</t>
    <phoneticPr fontId="1"/>
  </si>
  <si>
    <t>１Fホール</t>
    <phoneticPr fontId="1"/>
  </si>
  <si>
    <t>7-7</t>
    <phoneticPr fontId="1"/>
  </si>
  <si>
    <t>7-8</t>
    <phoneticPr fontId="1"/>
  </si>
  <si>
    <t>7-9</t>
    <phoneticPr fontId="1"/>
  </si>
  <si>
    <t>7-10</t>
    <phoneticPr fontId="1"/>
  </si>
  <si>
    <t>D13</t>
    <phoneticPr fontId="1"/>
  </si>
  <si>
    <t>ｔ</t>
    <phoneticPr fontId="1"/>
  </si>
  <si>
    <t>コンクリート</t>
    <phoneticPr fontId="1"/>
  </si>
  <si>
    <t>㎥</t>
    <phoneticPr fontId="1"/>
  </si>
  <si>
    <t>7-11</t>
    <phoneticPr fontId="1"/>
  </si>
  <si>
    <t>D10</t>
    <phoneticPr fontId="1"/>
  </si>
  <si>
    <t>８</t>
    <phoneticPr fontId="1"/>
  </si>
  <si>
    <t>8-1</t>
    <phoneticPr fontId="1"/>
  </si>
  <si>
    <t>【ダンス等の活動に供する諸室】</t>
    <phoneticPr fontId="1"/>
  </si>
  <si>
    <t>8-2</t>
    <phoneticPr fontId="1"/>
  </si>
  <si>
    <t>【会議・打合せ等に供する施設】</t>
    <phoneticPr fontId="1"/>
  </si>
  <si>
    <t>8-3</t>
    <phoneticPr fontId="1"/>
  </si>
  <si>
    <t>【陶芸、工作(陶芸窯あり)等に供する施設】</t>
    <phoneticPr fontId="1"/>
  </si>
  <si>
    <t>8-4</t>
    <phoneticPr fontId="1"/>
  </si>
  <si>
    <t>【軽音楽の演奏等に供する施設】</t>
    <phoneticPr fontId="1"/>
  </si>
  <si>
    <t>8-5</t>
    <phoneticPr fontId="1"/>
  </si>
  <si>
    <t>【多用途に利用できるスペース】</t>
    <phoneticPr fontId="1"/>
  </si>
  <si>
    <t>9</t>
    <phoneticPr fontId="1"/>
  </si>
  <si>
    <t>9-1</t>
    <phoneticPr fontId="1"/>
  </si>
  <si>
    <t>【授乳室】</t>
    <phoneticPr fontId="1"/>
  </si>
  <si>
    <t>9-2</t>
    <phoneticPr fontId="1"/>
  </si>
  <si>
    <t>　直接工事費</t>
    <rPh sb="1" eb="3">
      <t>チョクセツ</t>
    </rPh>
    <rPh sb="3" eb="6">
      <t>コウジヒ</t>
    </rPh>
    <phoneticPr fontId="1"/>
  </si>
  <si>
    <t>　共通仮設費</t>
    <rPh sb="1" eb="3">
      <t>キョウツウ</t>
    </rPh>
    <rPh sb="3" eb="5">
      <t>カセツ</t>
    </rPh>
    <rPh sb="5" eb="6">
      <t>ヒ</t>
    </rPh>
    <phoneticPr fontId="1"/>
  </si>
  <si>
    <t>　現場管理費</t>
    <rPh sb="1" eb="6">
      <t>ゲンバカンリヒ</t>
    </rPh>
    <phoneticPr fontId="1"/>
  </si>
  <si>
    <t>　一般管理費</t>
    <rPh sb="1" eb="6">
      <t>イッパンカンリヒ</t>
    </rPh>
    <phoneticPr fontId="1"/>
  </si>
  <si>
    <t>工事価格</t>
    <rPh sb="0" eb="4">
      <t>コウジカカク</t>
    </rPh>
    <phoneticPr fontId="1"/>
  </si>
  <si>
    <t>共通仮設（積上）</t>
    <rPh sb="0" eb="4">
      <t>キョウツウカセツ</t>
    </rPh>
    <rPh sb="5" eb="6">
      <t>ツ</t>
    </rPh>
    <rPh sb="6" eb="7">
      <t>ア</t>
    </rPh>
    <phoneticPr fontId="1"/>
  </si>
  <si>
    <t>撤去費</t>
    <rPh sb="0" eb="3">
      <t>テッキョヒ</t>
    </rPh>
    <phoneticPr fontId="1"/>
  </si>
  <si>
    <t>処分費</t>
    <rPh sb="0" eb="3">
      <t>ショブンヒ</t>
    </rPh>
    <phoneticPr fontId="1"/>
  </si>
  <si>
    <t>元単価</t>
    <rPh sb="0" eb="3">
      <t>モトタンカ</t>
    </rPh>
    <phoneticPr fontId="1"/>
  </si>
  <si>
    <t>・撤去・処分が発生する項目は元単価・撤去・処分費を入力の上、「単価」の欄には元単価・撤去・処分費を合計した金額を記載すること。</t>
    <rPh sb="1" eb="3">
      <t>テッキョ</t>
    </rPh>
    <rPh sb="4" eb="6">
      <t>ショブン</t>
    </rPh>
    <rPh sb="7" eb="9">
      <t>ハッセイ</t>
    </rPh>
    <rPh sb="11" eb="13">
      <t>コウモク</t>
    </rPh>
    <rPh sb="14" eb="17">
      <t>モトタンカ</t>
    </rPh>
    <rPh sb="18" eb="20">
      <t>テッキョ</t>
    </rPh>
    <rPh sb="21" eb="24">
      <t>ショブンヒ</t>
    </rPh>
    <rPh sb="25" eb="27">
      <t>ニュウリョク</t>
    </rPh>
    <rPh sb="28" eb="29">
      <t>ウエ</t>
    </rPh>
    <rPh sb="35" eb="36">
      <t>ラン</t>
    </rPh>
    <rPh sb="49" eb="51">
      <t>ゴウケイ</t>
    </rPh>
    <rPh sb="53" eb="55">
      <t>キンガク</t>
    </rPh>
    <rPh sb="56" eb="58">
      <t>キサイ</t>
    </rPh>
    <phoneticPr fontId="1"/>
  </si>
  <si>
    <t>積み上げ分除く</t>
    <phoneticPr fontId="1"/>
  </si>
  <si>
    <t>・黄色の網掛箇所に「単価」「金額」を記入し、必要に応じて「備考」に記入する。また、単価による計上が困難な場合は適宜費目・単価・数量の修正をして記入すること。</t>
    <rPh sb="1" eb="3">
      <t>キイロ</t>
    </rPh>
    <rPh sb="4" eb="6">
      <t>アミガケ</t>
    </rPh>
    <rPh sb="6" eb="8">
      <t>カショ</t>
    </rPh>
    <rPh sb="10" eb="12">
      <t>タンカ</t>
    </rPh>
    <rPh sb="14" eb="16">
      <t>キンガク</t>
    </rPh>
    <rPh sb="18" eb="20">
      <t>キニュウ</t>
    </rPh>
    <rPh sb="22" eb="24">
      <t>ヒツヨウ</t>
    </rPh>
    <rPh sb="25" eb="26">
      <t>オウ</t>
    </rPh>
    <rPh sb="29" eb="31">
      <t>ビコウ</t>
    </rPh>
    <rPh sb="33" eb="35">
      <t>キニュウ</t>
    </rPh>
    <rPh sb="41" eb="43">
      <t>タンカ</t>
    </rPh>
    <rPh sb="46" eb="48">
      <t>ケイジョウ</t>
    </rPh>
    <rPh sb="49" eb="51">
      <t>コンナン</t>
    </rPh>
    <rPh sb="52" eb="54">
      <t>バアイ</t>
    </rPh>
    <rPh sb="55" eb="57">
      <t>テキギ</t>
    </rPh>
    <rPh sb="57" eb="59">
      <t>ヒモク</t>
    </rPh>
    <rPh sb="60" eb="62">
      <t>タンカ</t>
    </rPh>
    <rPh sb="63" eb="65">
      <t>スウリョウ</t>
    </rPh>
    <rPh sb="66" eb="68">
      <t>シュウセイ</t>
    </rPh>
    <rPh sb="71" eb="73">
      <t>キニュウ</t>
    </rPh>
    <phoneticPr fontId="1"/>
  </si>
  <si>
    <t>・共通仮設費(積上）について、項目、数量が記載項目と合わない場合は変更することを可とするが、備考欄に変更した旨を記載すること。</t>
    <rPh sb="1" eb="6">
      <t>キョウツウカセツヒ</t>
    </rPh>
    <rPh sb="7" eb="8">
      <t>ツ</t>
    </rPh>
    <rPh sb="8" eb="9">
      <t>ア</t>
    </rPh>
    <rPh sb="15" eb="17">
      <t>コウモク</t>
    </rPh>
    <rPh sb="18" eb="20">
      <t>スウリョウ</t>
    </rPh>
    <rPh sb="21" eb="23">
      <t>キサイ</t>
    </rPh>
    <rPh sb="23" eb="25">
      <t>コウモク</t>
    </rPh>
    <rPh sb="26" eb="27">
      <t>ア</t>
    </rPh>
    <rPh sb="30" eb="32">
      <t>バアイ</t>
    </rPh>
    <rPh sb="33" eb="35">
      <t>ヘンコウ</t>
    </rPh>
    <rPh sb="40" eb="41">
      <t>カ</t>
    </rPh>
    <rPh sb="46" eb="49">
      <t>ビコウラン</t>
    </rPh>
    <rPh sb="50" eb="52">
      <t>ヘンコウ</t>
    </rPh>
    <rPh sb="54" eb="55">
      <t>ムネ</t>
    </rPh>
    <rPh sb="56" eb="58">
      <t>キサイ</t>
    </rPh>
    <phoneticPr fontId="1"/>
  </si>
  <si>
    <r>
      <t>分電盤更新</t>
    </r>
    <r>
      <rPr>
        <sz val="11"/>
        <rFont val="ＭＳ Ｐゴシック"/>
        <family val="3"/>
        <charset val="128"/>
        <scheme val="minor"/>
      </rPr>
      <t>（最低限：箱体流用）</t>
    </r>
    <rPh sb="0" eb="3">
      <t>ブンデンバン</t>
    </rPh>
    <rPh sb="3" eb="5">
      <t>コウシン</t>
    </rPh>
    <rPh sb="6" eb="9">
      <t>サイテイゲン</t>
    </rPh>
    <rPh sb="10" eb="11">
      <t>ハコ</t>
    </rPh>
    <rPh sb="11" eb="12">
      <t>タイ</t>
    </rPh>
    <rPh sb="12" eb="14">
      <t>リュウヨウ</t>
    </rPh>
    <phoneticPr fontId="1"/>
  </si>
  <si>
    <r>
      <t>盤更新</t>
    </r>
    <r>
      <rPr>
        <sz val="11"/>
        <rFont val="ＭＳ Ｐゴシック"/>
        <family val="3"/>
        <charset val="128"/>
        <scheme val="minor"/>
      </rPr>
      <t>（最低限：箱体流用）</t>
    </r>
    <rPh sb="0" eb="1">
      <t>バン</t>
    </rPh>
    <rPh sb="1" eb="3">
      <t>コウシン</t>
    </rPh>
    <rPh sb="4" eb="7">
      <t>サイテイゲン</t>
    </rPh>
    <rPh sb="8" eb="9">
      <t>ハコ</t>
    </rPh>
    <rPh sb="9" eb="10">
      <t>タイ</t>
    </rPh>
    <rPh sb="10" eb="12">
      <t>リュウヨウ</t>
    </rPh>
    <phoneticPr fontId="1"/>
  </si>
  <si>
    <r>
      <t>動力盤更新</t>
    </r>
    <r>
      <rPr>
        <sz val="11"/>
        <rFont val="ＭＳ Ｐゴシック"/>
        <family val="3"/>
        <charset val="128"/>
        <scheme val="minor"/>
      </rPr>
      <t>（最低限：箱体流用）</t>
    </r>
    <rPh sb="0" eb="3">
      <t>ドウリョクバン</t>
    </rPh>
    <rPh sb="3" eb="5">
      <t>コウシン</t>
    </rPh>
    <phoneticPr fontId="1"/>
  </si>
  <si>
    <r>
      <t>盤更新</t>
    </r>
    <r>
      <rPr>
        <sz val="11"/>
        <rFont val="ＭＳ Ｐゴシック"/>
        <family val="3"/>
        <charset val="128"/>
        <scheme val="minor"/>
      </rPr>
      <t>（最低限：箱体流用）</t>
    </r>
    <rPh sb="0" eb="1">
      <t>バン</t>
    </rPh>
    <rPh sb="1" eb="3">
      <t>コウシン</t>
    </rPh>
    <phoneticPr fontId="1"/>
  </si>
  <si>
    <t>工事価格計</t>
    <rPh sb="0" eb="2">
      <t>コウジ</t>
    </rPh>
    <rPh sb="2" eb="4">
      <t>カカク</t>
    </rPh>
    <rPh sb="4" eb="5">
      <t>ケイ</t>
    </rPh>
    <phoneticPr fontId="1"/>
  </si>
  <si>
    <t>手間</t>
    <rPh sb="0" eb="2">
      <t>テマ</t>
    </rPh>
    <phoneticPr fontId="1"/>
  </si>
  <si>
    <t>既存防水層</t>
    <rPh sb="0" eb="2">
      <t>キゾン</t>
    </rPh>
    <rPh sb="2" eb="4">
      <t>ボウスイ</t>
    </rPh>
    <rPh sb="4" eb="5">
      <t>ソウ</t>
    </rPh>
    <phoneticPr fontId="1"/>
  </si>
  <si>
    <t>パネルキャスターゲート</t>
    <phoneticPr fontId="1"/>
  </si>
  <si>
    <t>W6.3 ×H 1.8ｍ　18ヶ月</t>
    <phoneticPr fontId="1"/>
  </si>
  <si>
    <t>オーバーフロー水槽水位計</t>
    <phoneticPr fontId="1"/>
  </si>
  <si>
    <t>【受水槽】</t>
    <rPh sb="1" eb="4">
      <t>ジュスイソウ</t>
    </rPh>
    <phoneticPr fontId="1"/>
  </si>
  <si>
    <t>受水槽外部塗装</t>
    <phoneticPr fontId="1"/>
  </si>
  <si>
    <t>鋼板製一体型</t>
    <phoneticPr fontId="1"/>
  </si>
  <si>
    <t>オゾン発生装置撤去</t>
    <rPh sb="3" eb="7">
      <t>ハッセイソウチ</t>
    </rPh>
    <rPh sb="7" eb="9">
      <t>テッキョ</t>
    </rPh>
    <phoneticPr fontId="1"/>
  </si>
  <si>
    <t>アルミ</t>
    <phoneticPr fontId="1"/>
  </si>
  <si>
    <t>身障者用便器</t>
    <phoneticPr fontId="1"/>
  </si>
  <si>
    <t>腰掛式便器</t>
    <rPh sb="0" eb="3">
      <t>コシカケシキ</t>
    </rPh>
    <rPh sb="3" eb="5">
      <t>ベンキ</t>
    </rPh>
    <phoneticPr fontId="1"/>
  </si>
  <si>
    <t>オストメイト</t>
    <phoneticPr fontId="1"/>
  </si>
  <si>
    <t>便所更新用電源増設</t>
    <rPh sb="0" eb="2">
      <t>ベンジョ</t>
    </rPh>
    <rPh sb="2" eb="4">
      <t>コウシン</t>
    </rPh>
    <rPh sb="4" eb="5">
      <t>ヨウ</t>
    </rPh>
    <rPh sb="5" eb="7">
      <t>デンゲン</t>
    </rPh>
    <rPh sb="7" eb="9">
      <t>ゾウセツ</t>
    </rPh>
    <phoneticPr fontId="1"/>
  </si>
  <si>
    <t>ケレン･清掃</t>
    <phoneticPr fontId="1"/>
  </si>
  <si>
    <t>網入り透明ガラス　t6.8</t>
    <rPh sb="0" eb="1">
      <t>アミ</t>
    </rPh>
    <rPh sb="1" eb="2">
      <t>イ</t>
    </rPh>
    <rPh sb="3" eb="5">
      <t>トウメイ</t>
    </rPh>
    <phoneticPr fontId="1"/>
  </si>
  <si>
    <t>温水便座26箇所　オストメイト1箇所</t>
    <rPh sb="0" eb="4">
      <t>オンスイベンザ</t>
    </rPh>
    <rPh sb="6" eb="8">
      <t>カショ</t>
    </rPh>
    <rPh sb="16" eb="18">
      <t>カショ</t>
    </rPh>
    <phoneticPr fontId="1"/>
  </si>
  <si>
    <t>鉄鋼面　1級　フッ素樹脂塗料　（Ｂ種）</t>
    <phoneticPr fontId="1"/>
  </si>
  <si>
    <t>高圧き電盤No1</t>
    <rPh sb="0" eb="2">
      <t>コウアツ</t>
    </rPh>
    <rPh sb="3" eb="4">
      <t>デン</t>
    </rPh>
    <rPh sb="4" eb="5">
      <t>バン</t>
    </rPh>
    <phoneticPr fontId="1"/>
  </si>
  <si>
    <t>高圧き電盤No2</t>
    <rPh sb="0" eb="2">
      <t>コウアツ</t>
    </rPh>
    <rPh sb="4" eb="5">
      <t>バン</t>
    </rPh>
    <phoneticPr fontId="1"/>
  </si>
  <si>
    <t>アルミ製 600□</t>
    <rPh sb="3" eb="4">
      <t>セイ</t>
    </rPh>
    <phoneticPr fontId="1"/>
  </si>
  <si>
    <t>アルミ製 450□</t>
    <rPh sb="3" eb="4">
      <t>セイ</t>
    </rPh>
    <phoneticPr fontId="1"/>
  </si>
  <si>
    <t>スライダー基礎補修</t>
    <rPh sb="5" eb="7">
      <t>キソ</t>
    </rPh>
    <rPh sb="7" eb="9">
      <t>ホシュウ</t>
    </rPh>
    <phoneticPr fontId="1"/>
  </si>
  <si>
    <t>補修</t>
    <rPh sb="0" eb="2">
      <t>ホシュウ</t>
    </rPh>
    <phoneticPr fontId="1"/>
  </si>
  <si>
    <t>スライダー筒交換</t>
    <rPh sb="5" eb="6">
      <t>ツツ</t>
    </rPh>
    <rPh sb="6" eb="8">
      <t>コウカン</t>
    </rPh>
    <phoneticPr fontId="1"/>
  </si>
  <si>
    <t>擬木補修または撤去</t>
    <rPh sb="0" eb="2">
      <t>ギボク</t>
    </rPh>
    <rPh sb="2" eb="4">
      <t>ホシュウ</t>
    </rPh>
    <rPh sb="7" eb="9">
      <t>テッキョ</t>
    </rPh>
    <phoneticPr fontId="1"/>
  </si>
  <si>
    <t>【屋上防水改修】</t>
    <rPh sb="1" eb="3">
      <t>オクジョウ</t>
    </rPh>
    <rPh sb="3" eb="5">
      <t>ボウスイ</t>
    </rPh>
    <rPh sb="5" eb="7">
      <t>カイシュウ</t>
    </rPh>
    <phoneticPr fontId="1"/>
  </si>
  <si>
    <t>防水改修</t>
    <rPh sb="2" eb="4">
      <t>カイシュウ</t>
    </rPh>
    <phoneticPr fontId="1"/>
  </si>
  <si>
    <t>既存不適格是正、リニューアル</t>
    <rPh sb="0" eb="5">
      <t>キゾンフテキカク</t>
    </rPh>
    <rPh sb="5" eb="7">
      <t>ゼセイ</t>
    </rPh>
    <phoneticPr fontId="1"/>
  </si>
  <si>
    <t>メラミン化粧板　ペーパーコア同等以上</t>
    <phoneticPr fontId="1"/>
  </si>
  <si>
    <t>ウレタン系防塵塗料一般床用（工場、倉庫）同等以上</t>
    <rPh sb="4" eb="5">
      <t>ケイ</t>
    </rPh>
    <rPh sb="5" eb="7">
      <t>ボウジン</t>
    </rPh>
    <rPh sb="7" eb="9">
      <t>トリョウ</t>
    </rPh>
    <phoneticPr fontId="1"/>
  </si>
  <si>
    <t>W300×W300　色弱対応</t>
    <phoneticPr fontId="1"/>
  </si>
  <si>
    <t>Uカットシール材充填工法同等以上</t>
    <rPh sb="7" eb="8">
      <t>ザイ</t>
    </rPh>
    <rPh sb="8" eb="10">
      <t>ジュウテン</t>
    </rPh>
    <rPh sb="10" eb="12">
      <t>コウホウ</t>
    </rPh>
    <phoneticPr fontId="1"/>
  </si>
  <si>
    <t>1級　フッ素樹脂塗料　（Ｂ種）同等以上</t>
    <phoneticPr fontId="1"/>
  </si>
  <si>
    <t>G-PFシステム　K2コート仕上げ同等以上</t>
    <rPh sb="14" eb="16">
      <t>シア</t>
    </rPh>
    <rPh sb="17" eb="21">
      <t>ドウトウイジョウ</t>
    </rPh>
    <phoneticPr fontId="1"/>
  </si>
  <si>
    <t>計</t>
    <rPh sb="0" eb="1">
      <t>ケイ</t>
    </rPh>
    <phoneticPr fontId="1"/>
  </si>
  <si>
    <t>設置位置：現状の室名【　　　　　　　　　】</t>
    <rPh sb="5" eb="7">
      <t>ゲンジョウ</t>
    </rPh>
    <rPh sb="8" eb="9">
      <t>シツ</t>
    </rPh>
    <rPh sb="9" eb="10">
      <t>メイ</t>
    </rPh>
    <phoneticPr fontId="1"/>
  </si>
  <si>
    <t>6-4</t>
    <phoneticPr fontId="1"/>
  </si>
  <si>
    <t>4-4</t>
    <phoneticPr fontId="1"/>
  </si>
  <si>
    <t>総合調整費</t>
    <rPh sb="0" eb="5">
      <t>ソウゴウチョウセイヒ</t>
    </rPh>
    <phoneticPr fontId="1"/>
  </si>
  <si>
    <t>PF-1B</t>
    <phoneticPr fontId="1"/>
  </si>
  <si>
    <t>PF-5A</t>
    <phoneticPr fontId="1"/>
  </si>
  <si>
    <t>計</t>
    <rPh sb="0" eb="1">
      <t>ケイ</t>
    </rPh>
    <phoneticPr fontId="1"/>
  </si>
  <si>
    <t>CVT 60mm2</t>
    <phoneticPr fontId="1"/>
  </si>
  <si>
    <t>電線・ケーブル更新（一部流用可）</t>
    <rPh sb="0" eb="2">
      <t>デンセン</t>
    </rPh>
    <rPh sb="7" eb="9">
      <t>コウシン</t>
    </rPh>
    <rPh sb="10" eb="12">
      <t>イチブ</t>
    </rPh>
    <rPh sb="12" eb="14">
      <t>リュウヨウ</t>
    </rPh>
    <rPh sb="14" eb="15">
      <t>カ</t>
    </rPh>
    <phoneticPr fontId="1"/>
  </si>
  <si>
    <t xml:space="preserve">ＨＥＡ </t>
    <phoneticPr fontId="1"/>
  </si>
  <si>
    <t>OT-1　洗浄</t>
    <rPh sb="5" eb="7">
      <t>センジョウ</t>
    </rPh>
    <phoneticPr fontId="1"/>
  </si>
  <si>
    <t>凝集剤装置</t>
    <phoneticPr fontId="1"/>
  </si>
  <si>
    <t>塩素貯留タンク</t>
    <phoneticPr fontId="1"/>
  </si>
  <si>
    <t>CL-1</t>
    <phoneticPr fontId="1"/>
  </si>
  <si>
    <t>AL-1A,1B</t>
    <phoneticPr fontId="1"/>
  </si>
  <si>
    <t>CLT</t>
    <phoneticPr fontId="1"/>
  </si>
  <si>
    <t>CL-2</t>
    <phoneticPr fontId="1"/>
  </si>
  <si>
    <t>AL-2A,2B</t>
    <phoneticPr fontId="1"/>
  </si>
  <si>
    <t>薬液装置</t>
    <rPh sb="0" eb="4">
      <t>ヤクエキソウチ</t>
    </rPh>
    <phoneticPr fontId="1"/>
  </si>
  <si>
    <t>CL-3</t>
    <phoneticPr fontId="1"/>
  </si>
  <si>
    <t>AL-3</t>
    <phoneticPr fontId="1"/>
  </si>
  <si>
    <t>CL-4</t>
    <phoneticPr fontId="1"/>
  </si>
  <si>
    <t>凝集剤装置</t>
    <phoneticPr fontId="1"/>
  </si>
  <si>
    <t>AL-4</t>
    <phoneticPr fontId="1"/>
  </si>
  <si>
    <t>ジェットポンプ</t>
    <phoneticPr fontId="1"/>
  </si>
  <si>
    <t>PF-3</t>
    <phoneticPr fontId="1"/>
  </si>
  <si>
    <t>PJ-1,2</t>
    <phoneticPr fontId="1"/>
  </si>
  <si>
    <t>CL-5</t>
    <phoneticPr fontId="1"/>
  </si>
  <si>
    <t>ろ過配管（プール、浴槽）</t>
    <rPh sb="2" eb="4">
      <t>ハイカン</t>
    </rPh>
    <phoneticPr fontId="1"/>
  </si>
  <si>
    <t xml:space="preserve"> 改修工事業務費内訳書</t>
    <phoneticPr fontId="1"/>
  </si>
  <si>
    <t>・総額は、様式7-4「改修工事業務費」と一致させること。</t>
    <rPh sb="1" eb="3">
      <t>ソウガク</t>
    </rPh>
    <rPh sb="5" eb="7">
      <t>ヨウシキ</t>
    </rPh>
    <rPh sb="11" eb="18">
      <t>カイシュウコウジギョウムヒ</t>
    </rPh>
    <rPh sb="20" eb="22">
      <t>イッチ</t>
    </rPh>
    <phoneticPr fontId="1"/>
  </si>
  <si>
    <t>　「会議室等の諸室」の提案を前提に必要な改修工事を記入すること。</t>
    <rPh sb="14" eb="16">
      <t>ゼンテイ</t>
    </rPh>
    <rPh sb="17" eb="19">
      <t>ヒツヨウ</t>
    </rPh>
    <rPh sb="20" eb="24">
      <t>カイシュウコウジ</t>
    </rPh>
    <rPh sb="25" eb="27">
      <t>キニュウ</t>
    </rPh>
    <phoneticPr fontId="1"/>
  </si>
  <si>
    <t>　「多目的会議室」「娯楽室（洋室）」「談話室（和室）」「介助者控室」「大広間（和室）」分の数量を除いた数量としている。</t>
    <rPh sb="43" eb="44">
      <t>ブン</t>
    </rPh>
    <rPh sb="45" eb="47">
      <t>スウリョウ</t>
    </rPh>
    <rPh sb="48" eb="49">
      <t>ノゾ</t>
    </rPh>
    <rPh sb="51" eb="53">
      <t>スウリョウ</t>
    </rPh>
    <phoneticPr fontId="1"/>
  </si>
  <si>
    <t>　なお改修項目について、詳細な内訳を示すことが難しい場合は、適宜、一式計上等にて記入することを可とする。</t>
    <rPh sb="3" eb="7">
      <t>カイシュウコウモク</t>
    </rPh>
    <rPh sb="12" eb="14">
      <t>ショウサイ</t>
    </rPh>
    <rPh sb="15" eb="17">
      <t>ウチワケ</t>
    </rPh>
    <rPh sb="18" eb="19">
      <t>シメ</t>
    </rPh>
    <rPh sb="23" eb="24">
      <t>ムズカ</t>
    </rPh>
    <rPh sb="26" eb="28">
      <t>バアイ</t>
    </rPh>
    <rPh sb="30" eb="32">
      <t>テキギ</t>
    </rPh>
    <rPh sb="33" eb="35">
      <t>イッシキ</t>
    </rPh>
    <rPh sb="35" eb="37">
      <t>ケイジョウ</t>
    </rPh>
    <rPh sb="37" eb="38">
      <t>トウ</t>
    </rPh>
    <rPh sb="40" eb="42">
      <t>キニュウ</t>
    </rPh>
    <rPh sb="47" eb="48">
      <t>カ</t>
    </rPh>
    <phoneticPr fontId="1"/>
  </si>
  <si>
    <t xml:space="preserve"> 費目及び数量の修正を行う場合は赤字で明記する等修正箇所がわかるように記入すること。</t>
    <rPh sb="1" eb="3">
      <t>ヒモク</t>
    </rPh>
    <rPh sb="3" eb="4">
      <t>オヨ</t>
    </rPh>
    <rPh sb="5" eb="7">
      <t>スウリョウ</t>
    </rPh>
    <rPh sb="8" eb="10">
      <t>シュウセイ</t>
    </rPh>
    <rPh sb="11" eb="12">
      <t>オコナ</t>
    </rPh>
    <rPh sb="13" eb="15">
      <t>バアイ</t>
    </rPh>
    <rPh sb="16" eb="18">
      <t>アカジ</t>
    </rPh>
    <rPh sb="19" eb="21">
      <t>メイキ</t>
    </rPh>
    <rPh sb="23" eb="24">
      <t>トウ</t>
    </rPh>
    <rPh sb="24" eb="28">
      <t>シュウセイカショ</t>
    </rPh>
    <rPh sb="35" eb="37">
      <t>キニュウ</t>
    </rPh>
    <phoneticPr fontId="1"/>
  </si>
  <si>
    <t>下地調整(錆除去)　</t>
    <rPh sb="0" eb="2">
      <t>シタジ</t>
    </rPh>
    <rPh sb="2" eb="4">
      <t>チョウセイ</t>
    </rPh>
    <phoneticPr fontId="1"/>
  </si>
  <si>
    <r>
      <t>下地調整(錆除去)</t>
    </r>
    <r>
      <rPr>
        <sz val="10"/>
        <rFont val="ＭＳ Ｐゴシック"/>
        <family val="3"/>
        <charset val="128"/>
        <scheme val="minor"/>
      </rPr>
      <t>　</t>
    </r>
    <rPh sb="0" eb="2">
      <t>シタジ</t>
    </rPh>
    <rPh sb="2" eb="4">
      <t>チョウセイ</t>
    </rPh>
    <phoneticPr fontId="1"/>
  </si>
  <si>
    <t>※提出時は削除してください</t>
    <rPh sb="1" eb="3">
      <t>テイシュツ</t>
    </rPh>
    <rPh sb="3" eb="4">
      <t>ジ</t>
    </rPh>
    <rPh sb="5" eb="7">
      <t>サクジョ</t>
    </rPh>
    <phoneticPr fontId="1"/>
  </si>
  <si>
    <t>（様式7－5）</t>
    <phoneticPr fontId="1"/>
  </si>
  <si>
    <t>流水プール、着水プール</t>
    <rPh sb="0" eb="2">
      <t>リュウスイ</t>
    </rPh>
    <rPh sb="6" eb="8">
      <t>チャクスイ</t>
    </rPh>
    <phoneticPr fontId="1"/>
  </si>
  <si>
    <t>障がい者プール、２５ｍプール</t>
    <rPh sb="0" eb="1">
      <t>ショウ</t>
    </rPh>
    <rPh sb="3" eb="4">
      <t>シャ</t>
    </rPh>
    <phoneticPr fontId="1"/>
  </si>
  <si>
    <t>【障がい者プール】</t>
    <rPh sb="1" eb="2">
      <t>ショウ</t>
    </rPh>
    <rPh sb="4" eb="5">
      <t>シャ</t>
    </rPh>
    <phoneticPr fontId="1"/>
  </si>
  <si>
    <t>AL-5A×1 , 5B×1</t>
    <phoneticPr fontId="1"/>
  </si>
  <si>
    <t>FS,FE 63台　ｵｰﾄﾛｰﾙﾌｨﾙﾀｰ(AFR-1) 1台（ろ材1枚含む）</t>
    <rPh sb="8" eb="9">
      <t>ダイ</t>
    </rPh>
    <rPh sb="30" eb="31">
      <t>ダイ</t>
    </rPh>
    <rPh sb="33" eb="34">
      <t>ザイ</t>
    </rPh>
    <rPh sb="36" eb="37">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</si>
</sst>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
    <numFmt numFmtId="178" formatCode="#,##0_);[Red]\(#,##0\)"/>
    <numFmt numFmtId="179" formatCode="#,##0.0000000_ "/>
    <numFmt numFmtId="180" formatCode="#,##0.0_);[Red]\(#,##0.0\)"/>
  </numFmts>
  <fonts count="17"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0"/>
      <name val="ＭＳ Ｐゴシック"/>
      <family val="3"/>
      <charset val="128"/>
      <scheme val="minor"/>
    </font>
    <font>
      <strike/>
      <sz val="10"/>
      <name val="ＭＳ Ｐゴシック"/>
      <family val="3"/>
      <charset val="128"/>
      <scheme val="minor"/>
    </font>
    <font>
      <sz val="11"/>
      <color theme="1"/>
      <name val="ＭＳ Ｐゴシック"/>
      <family val="2"/>
      <charset val="128"/>
      <scheme val="minor"/>
    </font>
    <font>
      <sz val="8"/>
      <name val="ＭＳ Ｐゴシック"/>
      <family val="3"/>
      <charset val="128"/>
      <scheme val="minor"/>
    </font>
    <font>
      <sz val="11"/>
      <color rgb="FFFF0000"/>
      <name val="ＭＳ Ｐゴシック"/>
      <family val="3"/>
      <charset val="128"/>
      <scheme val="minor"/>
    </font>
    <font>
      <sz val="11"/>
      <name val="ＭＳ Ｐゴシック"/>
      <family val="3"/>
      <charset val="128"/>
    </font>
    <font>
      <sz val="9"/>
      <name val="ＭＳ Ｐゴシック"/>
      <family val="3"/>
      <charset val="128"/>
    </font>
    <font>
      <sz val="10"/>
      <name val="ＭＳ Ｐゴシック"/>
      <family val="3"/>
      <charset val="128"/>
    </font>
    <font>
      <sz val="10"/>
      <color theme="1"/>
      <name val="ＭＳ Ｐゴシック"/>
      <family val="3"/>
      <charset val="128"/>
      <scheme val="minor"/>
    </font>
    <font>
      <sz val="12"/>
      <name val="ＭＳ Ｐゴシック"/>
      <family val="3"/>
      <charset val="128"/>
      <scheme val="minor"/>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bgColor indexed="64"/>
      </patternFill>
    </fill>
    <fill>
      <patternFill patternType="solid">
        <fgColor theme="6" tint="0.59999389629810485"/>
        <bgColor indexed="64"/>
      </patternFill>
    </fill>
    <fill>
      <patternFill patternType="solid">
        <fgColor indexed="2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94">
    <xf numFmtId="0" fontId="0" fillId="0" borderId="0" xfId="0">
      <alignment vertical="center"/>
    </xf>
    <xf numFmtId="0" fontId="3" fillId="0" borderId="1" xfId="0" applyFont="1" applyBorder="1" applyAlignment="1">
      <alignment horizontal="center" vertical="center"/>
    </xf>
    <xf numFmtId="0" fontId="4" fillId="0" borderId="1" xfId="0" applyFont="1" applyFill="1" applyBorder="1">
      <alignment vertical="center"/>
    </xf>
    <xf numFmtId="0" fontId="3" fillId="0" borderId="1" xfId="0" applyFont="1" applyFill="1" applyBorder="1" applyAlignment="1">
      <alignment horizontal="center" vertical="center"/>
    </xf>
    <xf numFmtId="178" fontId="3" fillId="0" borderId="1" xfId="0" applyNumberFormat="1" applyFont="1" applyFill="1" applyBorder="1">
      <alignment vertical="center"/>
    </xf>
    <xf numFmtId="0" fontId="4" fillId="0" borderId="1" xfId="0" applyFont="1" applyBorder="1">
      <alignment vertical="center"/>
    </xf>
    <xf numFmtId="177" fontId="4" fillId="0" borderId="1" xfId="0" applyNumberFormat="1" applyFont="1" applyFill="1" applyBorder="1" applyAlignment="1">
      <alignment vertical="center" shrinkToFit="1"/>
    </xf>
    <xf numFmtId="176" fontId="3" fillId="3" borderId="1" xfId="0" applyNumberFormat="1" applyFont="1" applyFill="1" applyBorder="1">
      <alignment vertical="center"/>
    </xf>
    <xf numFmtId="0" fontId="4" fillId="0" borderId="0" xfId="0" applyFont="1" applyFill="1" applyBorder="1">
      <alignment vertical="center"/>
    </xf>
    <xf numFmtId="0" fontId="4" fillId="0" borderId="0" xfId="0" applyFont="1" applyFill="1" applyBorder="1" applyAlignment="1">
      <alignment horizontal="left" vertical="center"/>
    </xf>
    <xf numFmtId="0" fontId="3" fillId="0" borderId="0" xfId="0" applyFont="1" applyFill="1" applyBorder="1" applyAlignment="1">
      <alignment horizontal="center" vertical="center"/>
    </xf>
    <xf numFmtId="178" fontId="3" fillId="0" borderId="0" xfId="0" applyNumberFormat="1" applyFont="1" applyFill="1" applyBorder="1">
      <alignment vertical="center"/>
    </xf>
    <xf numFmtId="176" fontId="3" fillId="0" borderId="0" xfId="0" applyNumberFormat="1" applyFont="1" applyFill="1" applyBorder="1">
      <alignment vertical="center"/>
    </xf>
    <xf numFmtId="49" fontId="2" fillId="0" borderId="0" xfId="0" applyNumberFormat="1" applyFont="1" applyAlignment="1">
      <alignment horizontal="left" vertical="center"/>
    </xf>
    <xf numFmtId="0" fontId="4" fillId="0" borderId="0" xfId="0" applyFont="1">
      <alignment vertical="center"/>
    </xf>
    <xf numFmtId="0" fontId="3" fillId="0" borderId="0" xfId="0" applyFont="1" applyAlignment="1">
      <alignment horizontal="center" vertical="center"/>
    </xf>
    <xf numFmtId="178" fontId="3" fillId="0" borderId="0" xfId="0" applyNumberFormat="1" applyFont="1">
      <alignment vertical="center"/>
    </xf>
    <xf numFmtId="176" fontId="3" fillId="0" borderId="0" xfId="0" applyNumberFormat="1" applyFont="1">
      <alignment vertical="center"/>
    </xf>
    <xf numFmtId="0" fontId="3" fillId="0" borderId="0" xfId="0" applyFont="1">
      <alignment vertical="center"/>
    </xf>
    <xf numFmtId="49" fontId="4" fillId="0" borderId="9" xfId="0" applyNumberFormat="1" applyFont="1" applyFill="1" applyBorder="1" applyAlignment="1">
      <alignment horizontal="center" vertical="center"/>
    </xf>
    <xf numFmtId="0" fontId="4" fillId="0" borderId="3" xfId="0" applyFont="1" applyFill="1" applyBorder="1" applyAlignment="1">
      <alignment horizontal="center" vertical="center"/>
    </xf>
    <xf numFmtId="178" fontId="4" fillId="0" borderId="3" xfId="0" applyNumberFormat="1" applyFont="1" applyFill="1" applyBorder="1" applyAlignment="1">
      <alignment horizontal="center" vertical="center"/>
    </xf>
    <xf numFmtId="176" fontId="4" fillId="0" borderId="3" xfId="0" applyNumberFormat="1" applyFont="1" applyFill="1" applyBorder="1" applyAlignment="1">
      <alignment horizontal="center" vertical="center"/>
    </xf>
    <xf numFmtId="176" fontId="4" fillId="0" borderId="10" xfId="0" applyNumberFormat="1" applyFont="1" applyFill="1" applyBorder="1" applyAlignment="1">
      <alignment horizontal="center" vertical="center"/>
    </xf>
    <xf numFmtId="49" fontId="3" fillId="0" borderId="11" xfId="0" applyNumberFormat="1" applyFont="1" applyFill="1" applyBorder="1" applyAlignment="1">
      <alignment horizontal="center" vertical="center"/>
    </xf>
    <xf numFmtId="176" fontId="6" fillId="0" borderId="12" xfId="0" applyNumberFormat="1" applyFont="1" applyFill="1" applyBorder="1">
      <alignment vertical="center"/>
    </xf>
    <xf numFmtId="0" fontId="4" fillId="0" borderId="0" xfId="0" applyFont="1" applyFill="1" applyBorder="1" applyAlignment="1">
      <alignment vertical="center" shrinkToFit="1"/>
    </xf>
    <xf numFmtId="49" fontId="3" fillId="0" borderId="13" xfId="0" applyNumberFormat="1" applyFont="1" applyFill="1" applyBorder="1" applyAlignment="1">
      <alignment horizontal="center" vertical="center"/>
    </xf>
    <xf numFmtId="0" fontId="4" fillId="0" borderId="14" xfId="0" applyFont="1" applyFill="1" applyBorder="1">
      <alignment vertical="center"/>
    </xf>
    <xf numFmtId="0" fontId="3" fillId="0" borderId="14" xfId="0" applyFont="1" applyFill="1" applyBorder="1" applyAlignment="1">
      <alignment horizontal="center" vertical="center"/>
    </xf>
    <xf numFmtId="178" fontId="3" fillId="0" borderId="14" xfId="0" applyNumberFormat="1" applyFont="1" applyFill="1" applyBorder="1">
      <alignment vertical="center"/>
    </xf>
    <xf numFmtId="176" fontId="3" fillId="0" borderId="14" xfId="0" applyNumberFormat="1" applyFont="1" applyFill="1" applyBorder="1">
      <alignment vertical="center"/>
    </xf>
    <xf numFmtId="176" fontId="6" fillId="0" borderId="15" xfId="0" applyNumberFormat="1" applyFont="1" applyFill="1" applyBorder="1">
      <alignment vertical="center"/>
    </xf>
    <xf numFmtId="49" fontId="3" fillId="0" borderId="0" xfId="0" applyNumberFormat="1" applyFont="1" applyBorder="1" applyAlignment="1">
      <alignment horizontal="center" vertical="center"/>
    </xf>
    <xf numFmtId="0" fontId="6" fillId="0" borderId="0" xfId="0" applyFont="1" applyBorder="1" applyAlignment="1">
      <alignment vertical="center"/>
    </xf>
    <xf numFmtId="176" fontId="6" fillId="0" borderId="0" xfId="0" applyNumberFormat="1" applyFont="1" applyBorder="1">
      <alignment vertical="center"/>
    </xf>
    <xf numFmtId="49" fontId="3" fillId="0" borderId="0" xfId="0" applyNumberFormat="1" applyFont="1" applyAlignment="1">
      <alignment horizontal="center" vertical="center"/>
    </xf>
    <xf numFmtId="176" fontId="6" fillId="0" borderId="0" xfId="0" applyNumberFormat="1" applyFont="1">
      <alignment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178" fontId="4" fillId="0"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xf>
    <xf numFmtId="176" fontId="4" fillId="6"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176" fontId="6" fillId="0" borderId="1" xfId="0" applyNumberFormat="1" applyFont="1" applyFill="1" applyBorder="1">
      <alignment vertical="center"/>
    </xf>
    <xf numFmtId="0" fontId="4" fillId="0" borderId="1" xfId="0" applyFont="1" applyFill="1" applyBorder="1" applyAlignment="1">
      <alignment horizontal="left" vertical="center"/>
    </xf>
    <xf numFmtId="0" fontId="4" fillId="0" borderId="1" xfId="0" applyFont="1" applyFill="1" applyBorder="1" applyAlignment="1">
      <alignment vertical="center" shrinkToFit="1"/>
    </xf>
    <xf numFmtId="0" fontId="4" fillId="0" borderId="1" xfId="0" applyFont="1" applyFill="1" applyBorder="1" applyAlignment="1">
      <alignment vertical="center" wrapText="1"/>
    </xf>
    <xf numFmtId="49" fontId="3" fillId="0" borderId="0" xfId="0" applyNumberFormat="1" applyFont="1" applyFill="1" applyBorder="1" applyAlignment="1">
      <alignment horizontal="center" vertical="center"/>
    </xf>
    <xf numFmtId="0" fontId="6" fillId="0" borderId="3" xfId="0" applyFont="1" applyFill="1" applyBorder="1" applyAlignment="1">
      <alignment vertical="center"/>
    </xf>
    <xf numFmtId="176" fontId="6" fillId="0" borderId="0" xfId="0" applyNumberFormat="1" applyFont="1" applyFill="1" applyBorder="1">
      <alignment vertical="center"/>
    </xf>
    <xf numFmtId="49" fontId="3" fillId="0" borderId="1" xfId="0" applyNumberFormat="1" applyFont="1" applyBorder="1" applyAlignment="1">
      <alignment horizontal="center" vertical="center"/>
    </xf>
    <xf numFmtId="178" fontId="3" fillId="0" borderId="1" xfId="0" applyNumberFormat="1" applyFont="1" applyBorder="1">
      <alignment vertical="center"/>
    </xf>
    <xf numFmtId="3" fontId="4" fillId="0" borderId="1" xfId="0" applyNumberFormat="1" applyFont="1" applyFill="1" applyBorder="1">
      <alignment vertical="center"/>
    </xf>
    <xf numFmtId="0" fontId="6" fillId="0" borderId="3" xfId="0" applyFont="1" applyBorder="1" applyAlignment="1">
      <alignment vertical="center"/>
    </xf>
    <xf numFmtId="177" fontId="4" fillId="0" borderId="1" xfId="0" applyNumberFormat="1" applyFont="1" applyFill="1" applyBorder="1" applyAlignment="1">
      <alignment vertical="center" wrapText="1"/>
    </xf>
    <xf numFmtId="0" fontId="3" fillId="0" borderId="0" xfId="0" applyFont="1" applyFill="1">
      <alignment vertical="center"/>
    </xf>
    <xf numFmtId="49" fontId="3" fillId="0" borderId="0" xfId="0" applyNumberFormat="1" applyFont="1" applyFill="1" applyAlignment="1">
      <alignment horizontal="center" vertical="center"/>
    </xf>
    <xf numFmtId="0" fontId="4" fillId="0" borderId="0" xfId="0" applyFont="1" applyFill="1">
      <alignment vertical="center"/>
    </xf>
    <xf numFmtId="0" fontId="3" fillId="0" borderId="0" xfId="0" applyFont="1" applyFill="1" applyAlignment="1">
      <alignment horizontal="center" vertical="center"/>
    </xf>
    <xf numFmtId="178" fontId="3" fillId="0" borderId="0" xfId="0" applyNumberFormat="1" applyFont="1" applyFill="1">
      <alignment vertical="center"/>
    </xf>
    <xf numFmtId="176" fontId="3" fillId="0" borderId="0" xfId="0" applyNumberFormat="1" applyFont="1" applyFill="1">
      <alignment vertical="center"/>
    </xf>
    <xf numFmtId="176" fontId="6" fillId="0" borderId="0" xfId="0" applyNumberFormat="1" applyFont="1" applyFill="1">
      <alignment vertical="center"/>
    </xf>
    <xf numFmtId="49" fontId="4" fillId="0" borderId="1" xfId="0" applyNumberFormat="1" applyFont="1" applyFill="1" applyBorder="1" applyAlignment="1">
      <alignment vertical="center"/>
    </xf>
    <xf numFmtId="0" fontId="6" fillId="0" borderId="1" xfId="0" applyFont="1" applyFill="1" applyBorder="1" applyAlignment="1">
      <alignment vertical="center" shrinkToFit="1"/>
    </xf>
    <xf numFmtId="0" fontId="4" fillId="0" borderId="1" xfId="0" applyFont="1" applyFill="1" applyBorder="1" applyAlignment="1">
      <alignment horizontal="left" vertical="center" shrinkToFit="1"/>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178"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0" fontId="7" fillId="0" borderId="1" xfId="0" applyFont="1" applyBorder="1">
      <alignment vertical="center"/>
    </xf>
    <xf numFmtId="176" fontId="3" fillId="0" borderId="1" xfId="0" applyNumberFormat="1" applyFont="1" applyBorder="1">
      <alignment vertical="center"/>
    </xf>
    <xf numFmtId="176" fontId="6" fillId="0" borderId="1" xfId="0" applyNumberFormat="1" applyFont="1" applyBorder="1">
      <alignment vertical="center"/>
    </xf>
    <xf numFmtId="0" fontId="4" fillId="0" borderId="1" xfId="0" applyFont="1" applyBorder="1" applyAlignment="1">
      <alignment vertical="center" wrapText="1"/>
    </xf>
    <xf numFmtId="0" fontId="8" fillId="0" borderId="1" xfId="0" applyFont="1" applyFill="1" applyBorder="1">
      <alignment vertical="center"/>
    </xf>
    <xf numFmtId="49" fontId="3" fillId="3" borderId="1" xfId="0" applyNumberFormat="1" applyFont="1" applyFill="1" applyBorder="1" applyAlignment="1">
      <alignment horizontal="center" vertical="center"/>
    </xf>
    <xf numFmtId="176" fontId="3" fillId="5" borderId="1" xfId="0" applyNumberFormat="1" applyFont="1" applyFill="1" applyBorder="1">
      <alignment vertical="center"/>
    </xf>
    <xf numFmtId="176" fontId="6" fillId="5" borderId="1" xfId="0" applyNumberFormat="1" applyFont="1" applyFill="1" applyBorder="1">
      <alignment vertical="center"/>
    </xf>
    <xf numFmtId="0" fontId="3" fillId="5" borderId="1" xfId="0" applyFont="1" applyFill="1" applyBorder="1" applyAlignment="1">
      <alignment horizontal="center" vertical="center"/>
    </xf>
    <xf numFmtId="178" fontId="3" fillId="5" borderId="1" xfId="0" applyNumberFormat="1" applyFont="1" applyFill="1" applyBorder="1">
      <alignment vertical="center"/>
    </xf>
    <xf numFmtId="49" fontId="3" fillId="5" borderId="1" xfId="0" applyNumberFormat="1" applyFont="1" applyFill="1" applyBorder="1" applyAlignment="1">
      <alignment horizontal="center" vertical="center"/>
    </xf>
    <xf numFmtId="178" fontId="3" fillId="4" borderId="1" xfId="0" applyNumberFormat="1" applyFont="1" applyFill="1" applyBorder="1">
      <alignment vertical="center"/>
    </xf>
    <xf numFmtId="176" fontId="3" fillId="4" borderId="1" xfId="0" applyNumberFormat="1" applyFont="1" applyFill="1" applyBorder="1">
      <alignment vertical="center"/>
    </xf>
    <xf numFmtId="176" fontId="6" fillId="4" borderId="1" xfId="0" applyNumberFormat="1" applyFont="1" applyFill="1" applyBorder="1">
      <alignment vertical="center"/>
    </xf>
    <xf numFmtId="0" fontId="3" fillId="3" borderId="1" xfId="0" applyFont="1" applyFill="1" applyBorder="1" applyAlignment="1">
      <alignment horizontal="center" vertical="center"/>
    </xf>
    <xf numFmtId="178" fontId="3" fillId="3" borderId="1" xfId="0" applyNumberFormat="1" applyFont="1" applyFill="1" applyBorder="1">
      <alignment vertical="center"/>
    </xf>
    <xf numFmtId="0" fontId="3" fillId="3" borderId="1" xfId="0" applyFont="1" applyFill="1" applyBorder="1">
      <alignment vertical="center"/>
    </xf>
    <xf numFmtId="0" fontId="3" fillId="0" borderId="1" xfId="0" applyFont="1" applyBorder="1">
      <alignment vertical="center"/>
    </xf>
    <xf numFmtId="0" fontId="3" fillId="0" borderId="1" xfId="0" applyFont="1" applyFill="1" applyBorder="1">
      <alignment vertical="center"/>
    </xf>
    <xf numFmtId="178" fontId="4" fillId="0" borderId="1" xfId="0" applyNumberFormat="1" applyFont="1" applyFill="1" applyBorder="1">
      <alignment vertical="center"/>
    </xf>
    <xf numFmtId="49" fontId="3" fillId="0" borderId="1" xfId="0" applyNumberFormat="1" applyFont="1" applyFill="1" applyBorder="1" applyAlignment="1">
      <alignment horizontal="right" vertical="center"/>
    </xf>
    <xf numFmtId="0" fontId="6" fillId="0" borderId="3" xfId="0" applyFont="1" applyBorder="1" applyAlignment="1">
      <alignment vertical="center" wrapText="1"/>
    </xf>
    <xf numFmtId="38" fontId="3" fillId="3" borderId="1" xfId="1" applyFont="1" applyFill="1" applyBorder="1" applyAlignment="1">
      <alignment horizontal="right" vertical="center"/>
    </xf>
    <xf numFmtId="179" fontId="6" fillId="3" borderId="1" xfId="0" applyNumberFormat="1" applyFont="1" applyFill="1" applyBorder="1" applyAlignment="1">
      <alignment horizontal="left" vertical="center"/>
    </xf>
    <xf numFmtId="178" fontId="3" fillId="0" borderId="4" xfId="0" applyNumberFormat="1" applyFont="1" applyFill="1" applyBorder="1">
      <alignment vertical="center"/>
    </xf>
    <xf numFmtId="0" fontId="6" fillId="5" borderId="3" xfId="0" applyFont="1" applyFill="1" applyBorder="1">
      <alignment vertical="center"/>
    </xf>
    <xf numFmtId="176" fontId="3" fillId="3" borderId="4" xfId="0" applyNumberFormat="1" applyFont="1" applyFill="1" applyBorder="1">
      <alignment vertical="center"/>
    </xf>
    <xf numFmtId="176" fontId="3" fillId="3" borderId="5" xfId="0" applyNumberFormat="1" applyFont="1" applyFill="1" applyBorder="1">
      <alignment vertical="center"/>
    </xf>
    <xf numFmtId="0" fontId="6" fillId="0" borderId="9" xfId="0" applyFont="1" applyBorder="1">
      <alignment vertical="center"/>
    </xf>
    <xf numFmtId="0" fontId="6" fillId="0" borderId="3" xfId="0" applyFont="1" applyBorder="1">
      <alignment vertical="center"/>
    </xf>
    <xf numFmtId="0" fontId="6" fillId="0" borderId="0" xfId="0" applyFont="1">
      <alignment vertical="center"/>
    </xf>
    <xf numFmtId="176" fontId="12" fillId="7" borderId="1" xfId="0" applyNumberFormat="1" applyFont="1" applyFill="1" applyBorder="1">
      <alignment vertical="center"/>
    </xf>
    <xf numFmtId="176" fontId="13" fillId="7" borderId="1" xfId="0" applyNumberFormat="1" applyFont="1" applyFill="1" applyBorder="1">
      <alignment vertical="center"/>
    </xf>
    <xf numFmtId="176" fontId="14" fillId="7" borderId="1" xfId="0" applyNumberFormat="1" applyFont="1" applyFill="1" applyBorder="1" applyAlignment="1">
      <alignment horizontal="center" vertical="center"/>
    </xf>
    <xf numFmtId="178" fontId="3" fillId="5" borderId="4" xfId="0" applyNumberFormat="1" applyFont="1" applyFill="1" applyBorder="1">
      <alignment vertical="center"/>
    </xf>
    <xf numFmtId="49" fontId="3" fillId="0" borderId="1" xfId="0" applyNumberFormat="1" applyFont="1" applyBorder="1" applyAlignment="1">
      <alignment horizontal="center" vertical="center"/>
    </xf>
    <xf numFmtId="0" fontId="15" fillId="0" borderId="1" xfId="0" applyFont="1" applyFill="1" applyBorder="1" applyAlignment="1">
      <alignment vertical="center" shrinkToFit="1"/>
    </xf>
    <xf numFmtId="0" fontId="6" fillId="0" borderId="0" xfId="0" applyFont="1" applyFill="1">
      <alignment vertical="center"/>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78" fontId="6" fillId="0" borderId="1"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xf>
    <xf numFmtId="0" fontId="5" fillId="0" borderId="1" xfId="0" applyFont="1" applyBorder="1">
      <alignment vertical="center"/>
    </xf>
    <xf numFmtId="0" fontId="7" fillId="0" borderId="1" xfId="0" applyFont="1" applyFill="1" applyBorder="1">
      <alignment vertical="center"/>
    </xf>
    <xf numFmtId="0" fontId="5" fillId="0" borderId="1" xfId="0" applyFont="1" applyFill="1" applyBorder="1">
      <alignment vertical="center"/>
    </xf>
    <xf numFmtId="49" fontId="3" fillId="0" borderId="1" xfId="0" applyNumberFormat="1" applyFont="1" applyFill="1" applyBorder="1" applyAlignment="1">
      <alignment horizontal="left" vertical="center"/>
    </xf>
    <xf numFmtId="0" fontId="4" fillId="0" borderId="2" xfId="0" applyFont="1" applyFill="1" applyBorder="1">
      <alignment vertical="center"/>
    </xf>
    <xf numFmtId="49" fontId="4" fillId="0" borderId="1" xfId="0" applyNumberFormat="1" applyFont="1" applyFill="1" applyBorder="1" applyAlignment="1">
      <alignment horizontal="left" vertical="center"/>
    </xf>
    <xf numFmtId="0" fontId="10" fillId="0" borderId="1" xfId="0" applyFont="1" applyFill="1" applyBorder="1">
      <alignment vertical="center"/>
    </xf>
    <xf numFmtId="0" fontId="6" fillId="0" borderId="3" xfId="0" applyFont="1" applyFill="1" applyBorder="1" applyAlignment="1">
      <alignment vertical="center" wrapText="1"/>
    </xf>
    <xf numFmtId="49" fontId="3" fillId="0" borderId="1" xfId="0" applyNumberFormat="1" applyFont="1" applyBorder="1" applyAlignment="1">
      <alignment horizontal="center" vertical="center"/>
    </xf>
    <xf numFmtId="178" fontId="3" fillId="5" borderId="13" xfId="0" applyNumberFormat="1" applyFont="1" applyFill="1" applyBorder="1">
      <alignment vertical="center"/>
    </xf>
    <xf numFmtId="0" fontId="6" fillId="0" borderId="0" xfId="0" applyFont="1" applyBorder="1">
      <alignment vertical="center"/>
    </xf>
    <xf numFmtId="0" fontId="6" fillId="0" borderId="1" xfId="0" applyFont="1" applyBorder="1">
      <alignment vertical="center"/>
    </xf>
    <xf numFmtId="176" fontId="3" fillId="0" borderId="1" xfId="0" applyNumberFormat="1" applyFont="1" applyFill="1" applyBorder="1">
      <alignment vertical="center"/>
    </xf>
    <xf numFmtId="0" fontId="4" fillId="0" borderId="1" xfId="0" applyFont="1" applyFill="1" applyBorder="1">
      <alignment vertical="center"/>
    </xf>
    <xf numFmtId="0" fontId="3" fillId="0" borderId="1" xfId="0" applyFont="1" applyFill="1" applyBorder="1" applyAlignment="1">
      <alignment horizontal="center" vertical="center"/>
    </xf>
    <xf numFmtId="0" fontId="4" fillId="3" borderId="1" xfId="0" applyFont="1" applyFill="1" applyBorder="1">
      <alignment vertical="center"/>
    </xf>
    <xf numFmtId="0" fontId="3" fillId="0" borderId="0" xfId="0" applyFont="1">
      <alignment vertical="center"/>
    </xf>
    <xf numFmtId="176" fontId="6" fillId="3" borderId="1" xfId="0" applyNumberFormat="1" applyFont="1" applyFill="1" applyBorder="1">
      <alignment vertical="center"/>
    </xf>
    <xf numFmtId="176" fontId="4" fillId="0" borderId="1" xfId="0" applyNumberFormat="1" applyFont="1" applyBorder="1" applyAlignment="1">
      <alignment horizontal="center" vertical="center"/>
    </xf>
    <xf numFmtId="0" fontId="6" fillId="5" borderId="3" xfId="0" applyFont="1" applyFill="1" applyBorder="1" applyAlignment="1">
      <alignment vertical="center"/>
    </xf>
    <xf numFmtId="0" fontId="4" fillId="0" borderId="5" xfId="0" applyFont="1" applyFill="1" applyBorder="1" applyAlignment="1">
      <alignment horizontal="center" vertical="center"/>
    </xf>
    <xf numFmtId="177" fontId="4" fillId="0" borderId="5" xfId="0" applyNumberFormat="1" applyFont="1" applyFill="1" applyBorder="1" applyAlignment="1">
      <alignment vertical="center" shrinkToFit="1"/>
    </xf>
    <xf numFmtId="0" fontId="4" fillId="0" borderId="7" xfId="0" applyFont="1" applyFill="1" applyBorder="1">
      <alignment vertical="center"/>
    </xf>
    <xf numFmtId="0" fontId="4" fillId="0" borderId="8" xfId="0" applyFont="1" applyFill="1" applyBorder="1">
      <alignment vertical="center"/>
    </xf>
    <xf numFmtId="176" fontId="6" fillId="0" borderId="8" xfId="0" applyNumberFormat="1" applyFont="1" applyFill="1" applyBorder="1">
      <alignment vertical="center"/>
    </xf>
    <xf numFmtId="0" fontId="3" fillId="0" borderId="5" xfId="0" applyFont="1" applyFill="1" applyBorder="1" applyAlignment="1">
      <alignment horizontal="center" vertical="center"/>
    </xf>
    <xf numFmtId="49" fontId="4" fillId="0" borderId="4" xfId="0" applyNumberFormat="1" applyFont="1" applyFill="1" applyBorder="1" applyAlignment="1">
      <alignment horizontal="center" vertical="center"/>
    </xf>
    <xf numFmtId="0" fontId="4" fillId="0" borderId="7" xfId="0" applyFont="1" applyFill="1" applyBorder="1" applyAlignment="1">
      <alignment horizontal="left" vertical="center"/>
    </xf>
    <xf numFmtId="177" fontId="4" fillId="0" borderId="8" xfId="0" applyNumberFormat="1" applyFont="1" applyFill="1" applyBorder="1" applyAlignment="1">
      <alignment vertical="center" shrinkToFit="1"/>
    </xf>
    <xf numFmtId="3" fontId="4" fillId="0" borderId="7" xfId="0" applyNumberFormat="1" applyFont="1" applyFill="1" applyBorder="1">
      <alignment vertical="center"/>
    </xf>
    <xf numFmtId="176" fontId="3" fillId="0" borderId="7" xfId="0" applyNumberFormat="1" applyFont="1" applyFill="1" applyBorder="1">
      <alignment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8" fontId="3" fillId="0" borderId="1" xfId="0" applyNumberFormat="1" applyFont="1" applyBorder="1" applyAlignment="1">
      <alignment vertical="center" wrapText="1"/>
    </xf>
    <xf numFmtId="176" fontId="12" fillId="7" borderId="1" xfId="0" applyNumberFormat="1" applyFont="1" applyFill="1" applyBorder="1" applyAlignment="1">
      <alignment vertical="center" wrapText="1"/>
    </xf>
    <xf numFmtId="176" fontId="6" fillId="3" borderId="1" xfId="0" applyNumberFormat="1" applyFont="1" applyFill="1" applyBorder="1" applyAlignment="1">
      <alignment vertical="center" wrapText="1"/>
    </xf>
    <xf numFmtId="0" fontId="3" fillId="0" borderId="0" xfId="0" applyFont="1" applyAlignment="1">
      <alignment vertical="center" wrapText="1"/>
    </xf>
    <xf numFmtId="49" fontId="3" fillId="0" borderId="1" xfId="0" applyNumberFormat="1" applyFont="1" applyFill="1" applyBorder="1" applyAlignment="1">
      <alignment horizontal="center" vertical="center"/>
    </xf>
    <xf numFmtId="0" fontId="6" fillId="0" borderId="1" xfId="0" applyFont="1" applyFill="1" applyBorder="1">
      <alignment vertical="center"/>
    </xf>
    <xf numFmtId="49"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49" fontId="3" fillId="0" borderId="4" xfId="0" applyNumberFormat="1" applyFont="1" applyFill="1" applyBorder="1" applyAlignment="1">
      <alignment horizontal="center" vertical="center"/>
    </xf>
    <xf numFmtId="176" fontId="6" fillId="0" borderId="14" xfId="0" applyNumberFormat="1" applyFont="1" applyBorder="1" applyAlignment="1">
      <alignment vertical="center"/>
    </xf>
    <xf numFmtId="0" fontId="4" fillId="0" borderId="0" xfId="0" applyFont="1" applyFill="1" applyBorder="1" applyAlignment="1">
      <alignment vertical="center"/>
    </xf>
    <xf numFmtId="180" fontId="3" fillId="0" borderId="1" xfId="0" applyNumberFormat="1" applyFont="1" applyFill="1" applyBorder="1" applyAlignment="1">
      <alignment horizontal="right" vertical="center"/>
    </xf>
    <xf numFmtId="0" fontId="11" fillId="4" borderId="1" xfId="0" applyFont="1" applyFill="1" applyBorder="1" applyAlignment="1">
      <alignment horizontal="center" vertical="center"/>
    </xf>
    <xf numFmtId="176" fontId="16" fillId="0" borderId="14" xfId="0" applyNumberFormat="1" applyFont="1" applyBorder="1" applyAlignment="1">
      <alignment horizontal="right" vertical="center"/>
    </xf>
    <xf numFmtId="0" fontId="4" fillId="5" borderId="1" xfId="0" applyFont="1" applyFill="1" applyBorder="1">
      <alignment vertical="center"/>
    </xf>
    <xf numFmtId="0" fontId="4" fillId="5" borderId="0" xfId="0" applyFont="1" applyFill="1">
      <alignment vertical="center"/>
    </xf>
    <xf numFmtId="178" fontId="3" fillId="5" borderId="1" xfId="0" applyNumberFormat="1" applyFont="1" applyFill="1" applyBorder="1" applyAlignment="1">
      <alignment horizontal="right" vertical="center"/>
    </xf>
    <xf numFmtId="0" fontId="4" fillId="5" borderId="1" xfId="0" applyFont="1" applyFill="1" applyBorder="1" applyAlignment="1">
      <alignment vertical="center" wrapText="1"/>
    </xf>
    <xf numFmtId="49" fontId="3" fillId="0" borderId="4" xfId="0" applyNumberFormat="1" applyFont="1" applyBorder="1" applyAlignment="1">
      <alignment horizontal="left" vertical="center"/>
    </xf>
    <xf numFmtId="49" fontId="3" fillId="0" borderId="6" xfId="0" applyNumberFormat="1" applyFont="1" applyBorder="1" applyAlignment="1">
      <alignment horizontal="left" vertical="center"/>
    </xf>
    <xf numFmtId="49" fontId="3" fillId="0" borderId="5" xfId="0" applyNumberFormat="1" applyFont="1" applyBorder="1" applyAlignment="1">
      <alignment horizontal="left" vertical="center"/>
    </xf>
    <xf numFmtId="49" fontId="3" fillId="0" borderId="9" xfId="0" applyNumberFormat="1" applyFont="1" applyBorder="1" applyAlignment="1">
      <alignment horizontal="left" vertical="center"/>
    </xf>
    <xf numFmtId="49" fontId="3" fillId="0" borderId="3" xfId="0" applyNumberFormat="1" applyFont="1" applyBorder="1" applyAlignment="1">
      <alignment horizontal="left" vertical="center"/>
    </xf>
    <xf numFmtId="49" fontId="3" fillId="0" borderId="10" xfId="0" applyNumberFormat="1" applyFont="1" applyBorder="1" applyAlignment="1">
      <alignment horizontal="left" vertical="center"/>
    </xf>
    <xf numFmtId="0" fontId="6" fillId="0" borderId="0" xfId="0" applyFont="1" applyBorder="1" applyAlignment="1">
      <alignment horizontal="left" vertical="center" wrapText="1"/>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 xfId="0" applyNumberFormat="1" applyFont="1" applyFill="1" applyBorder="1" applyAlignment="1">
      <alignment horizontal="center" vertical="center"/>
    </xf>
    <xf numFmtId="49" fontId="3" fillId="0" borderId="4"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5" xfId="0" applyNumberFormat="1"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49" fontId="3" fillId="0" borderId="13" xfId="0" applyNumberFormat="1" applyFont="1" applyBorder="1" applyAlignment="1">
      <alignment horizontal="left" vertical="center"/>
    </xf>
    <xf numFmtId="49" fontId="3" fillId="0" borderId="14" xfId="0" applyNumberFormat="1" applyFont="1" applyBorder="1" applyAlignment="1">
      <alignment horizontal="left" vertical="center"/>
    </xf>
    <xf numFmtId="0" fontId="6" fillId="0" borderId="3" xfId="0" applyFont="1" applyBorder="1" applyAlignment="1">
      <alignment horizontal="left" vertical="center" wrapText="1"/>
    </xf>
    <xf numFmtId="49" fontId="3" fillId="0" borderId="1" xfId="0" applyNumberFormat="1" applyFont="1" applyBorder="1" applyAlignment="1">
      <alignment horizontal="center" vertical="center"/>
    </xf>
    <xf numFmtId="0" fontId="6" fillId="5" borderId="3" xfId="0" applyFont="1" applyFill="1" applyBorder="1" applyAlignment="1">
      <alignment horizontal="left" vertical="center" wrapText="1"/>
    </xf>
    <xf numFmtId="0" fontId="6" fillId="0" borderId="6" xfId="0" applyFont="1" applyBorder="1" applyAlignment="1">
      <alignment horizontal="left" vertical="center" wrapText="1"/>
    </xf>
    <xf numFmtId="0" fontId="6" fillId="0" borderId="3" xfId="0" applyFont="1" applyFill="1" applyBorder="1" applyAlignment="1">
      <alignment horizontal="left" vertical="center" wrapText="1"/>
    </xf>
    <xf numFmtId="49" fontId="3" fillId="0" borderId="11" xfId="0" applyNumberFormat="1" applyFont="1" applyFill="1" applyBorder="1" applyAlignment="1">
      <alignment horizontal="left" vertical="center"/>
    </xf>
    <xf numFmtId="49" fontId="3" fillId="0" borderId="0" xfId="0" applyNumberFormat="1" applyFont="1" applyFill="1" applyBorder="1" applyAlignment="1">
      <alignment horizontal="left" vertical="center"/>
    </xf>
    <xf numFmtId="49" fontId="3" fillId="0" borderId="13" xfId="0" applyNumberFormat="1" applyFont="1" applyFill="1" applyBorder="1" applyAlignment="1">
      <alignment horizontal="left" vertical="center"/>
    </xf>
    <xf numFmtId="49" fontId="3" fillId="0" borderId="14" xfId="0" applyNumberFormat="1" applyFont="1" applyFill="1" applyBorder="1" applyAlignment="1">
      <alignment horizontal="left" vertical="center"/>
    </xf>
    <xf numFmtId="49" fontId="3" fillId="0" borderId="4"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cellXfs>
  <cellStyles count="2">
    <cellStyle name="桁区切り" xfId="1" builtinId="6"/>
    <cellStyle name="標準" xfId="0" builtinId="0"/>
  </cellStyles>
  <dxfs count="1">
    <dxf>
      <fill>
        <patternFill>
          <bgColor theme="8" tint="0.59996337778862885"/>
        </patternFill>
      </fill>
    </dxf>
  </dxfs>
  <tableStyles count="0" defaultTableStyle="TableStyleMedium9" defaultPivotStyle="PivotStyleLight16"/>
  <colors>
    <mruColors>
      <color rgb="FFFFFFCC"/>
      <color rgb="FFFFFF99"/>
      <color rgb="FF0000FF"/>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723900</xdr:colOff>
      <xdr:row>108</xdr:row>
      <xdr:rowOff>200025</xdr:rowOff>
    </xdr:from>
    <xdr:ext cx="184731" cy="217560"/>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4752975" y="321659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oneCellAnchor>
    <xdr:from>
      <xdr:col>4</xdr:col>
      <xdr:colOff>723900</xdr:colOff>
      <xdr:row>109</xdr:row>
      <xdr:rowOff>200025</xdr:rowOff>
    </xdr:from>
    <xdr:ext cx="184731" cy="21756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4752975" y="323945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723900</xdr:colOff>
      <xdr:row>132</xdr:row>
      <xdr:rowOff>200025</xdr:rowOff>
    </xdr:from>
    <xdr:ext cx="184731" cy="21756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752975" y="321659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B1:J199"/>
  <sheetViews>
    <sheetView view="pageBreakPreview" zoomScale="160" zoomScaleNormal="100" zoomScaleSheetLayoutView="160" workbookViewId="0">
      <selection activeCell="E26" sqref="E26"/>
    </sheetView>
  </sheetViews>
  <sheetFormatPr defaultColWidth="9" defaultRowHeight="13.5" x14ac:dyDescent="0.15"/>
  <cols>
    <col min="1" max="1" width="1" style="18" customWidth="1"/>
    <col min="2" max="2" width="5.875" style="36" customWidth="1"/>
    <col min="3" max="3" width="25.125" style="14" customWidth="1"/>
    <col min="4" max="4" width="20.875" style="14" customWidth="1"/>
    <col min="5" max="5" width="31.125" style="14" customWidth="1"/>
    <col min="6" max="6" width="5.875" style="15" customWidth="1"/>
    <col min="7" max="7" width="10" style="16" customWidth="1"/>
    <col min="8" max="8" width="15.875" style="17" customWidth="1"/>
    <col min="9" max="9" width="25.875" style="17" customWidth="1"/>
    <col min="10" max="10" width="28.125" style="37" customWidth="1"/>
    <col min="11" max="11" width="1.375" style="18" customWidth="1"/>
    <col min="12" max="16384" width="9" style="18"/>
  </cols>
  <sheetData>
    <row r="1" spans="2:10" ht="24.6" customHeight="1" x14ac:dyDescent="0.15">
      <c r="B1" s="13"/>
      <c r="I1" s="155"/>
      <c r="J1" s="159" t="s">
        <v>776</v>
      </c>
    </row>
    <row r="2" spans="2:10" ht="33" customHeight="1" x14ac:dyDescent="0.15">
      <c r="B2" s="164" t="s">
        <v>767</v>
      </c>
      <c r="C2" s="165"/>
      <c r="D2" s="165"/>
      <c r="E2" s="165"/>
      <c r="F2" s="165"/>
      <c r="G2" s="165"/>
      <c r="H2" s="165"/>
      <c r="I2" s="165"/>
      <c r="J2" s="166"/>
    </row>
    <row r="3" spans="2:10" ht="30" customHeight="1" x14ac:dyDescent="0.15">
      <c r="B3" s="167" t="s">
        <v>392</v>
      </c>
      <c r="C3" s="168"/>
      <c r="D3" s="168"/>
      <c r="E3" s="168"/>
      <c r="F3" s="168"/>
      <c r="G3" s="168"/>
      <c r="H3" s="168"/>
      <c r="I3" s="168"/>
      <c r="J3" s="169"/>
    </row>
    <row r="4" spans="2:10" ht="18" customHeight="1" x14ac:dyDescent="0.15">
      <c r="B4" s="19"/>
      <c r="C4" s="20"/>
      <c r="D4" s="20"/>
      <c r="E4" s="20"/>
      <c r="F4" s="20"/>
      <c r="G4" s="21"/>
      <c r="H4" s="22"/>
      <c r="I4" s="22"/>
      <c r="J4" s="23"/>
    </row>
    <row r="5" spans="2:10" ht="18" customHeight="1" x14ac:dyDescent="0.15">
      <c r="B5" s="24"/>
      <c r="C5" s="8" t="s">
        <v>393</v>
      </c>
      <c r="D5" s="8"/>
      <c r="E5" s="8"/>
      <c r="F5" s="10"/>
      <c r="G5" s="11"/>
      <c r="H5" s="12"/>
      <c r="I5" s="12"/>
      <c r="J5" s="25"/>
    </row>
    <row r="6" spans="2:10" ht="18" customHeight="1" x14ac:dyDescent="0.15">
      <c r="B6" s="24"/>
      <c r="C6" s="8"/>
      <c r="D6" s="8"/>
      <c r="E6" s="8"/>
      <c r="F6" s="10"/>
      <c r="G6" s="11"/>
      <c r="H6" s="12"/>
      <c r="I6" s="12"/>
      <c r="J6" s="25"/>
    </row>
    <row r="7" spans="2:10" ht="18" customHeight="1" x14ac:dyDescent="0.15">
      <c r="B7" s="24"/>
      <c r="C7" s="8"/>
      <c r="D7" s="8"/>
      <c r="E7" s="9"/>
      <c r="F7" s="10"/>
      <c r="G7" s="11"/>
      <c r="H7" s="12"/>
      <c r="I7" s="12"/>
      <c r="J7" s="25"/>
    </row>
    <row r="8" spans="2:10" ht="18" customHeight="1" x14ac:dyDescent="0.15">
      <c r="B8" s="24"/>
      <c r="C8" s="8" t="s">
        <v>695</v>
      </c>
      <c r="D8" s="8"/>
      <c r="E8" s="8"/>
      <c r="F8" s="10"/>
      <c r="G8" s="11"/>
      <c r="H8" s="12"/>
      <c r="I8" s="12"/>
      <c r="J8" s="25"/>
    </row>
    <row r="9" spans="2:10" ht="18" customHeight="1" x14ac:dyDescent="0.15">
      <c r="B9" s="24"/>
      <c r="C9" s="8" t="s">
        <v>772</v>
      </c>
      <c r="D9" s="8"/>
      <c r="E9" s="9"/>
      <c r="F9" s="10"/>
      <c r="G9" s="11"/>
      <c r="H9" s="12"/>
      <c r="I9" s="12"/>
      <c r="J9" s="25"/>
    </row>
    <row r="10" spans="2:10" ht="18" customHeight="1" x14ac:dyDescent="0.15">
      <c r="B10" s="24"/>
      <c r="D10" s="8"/>
      <c r="E10" s="8"/>
      <c r="F10" s="10"/>
      <c r="G10" s="11"/>
      <c r="H10" s="12"/>
      <c r="I10" s="12"/>
      <c r="J10" s="25"/>
    </row>
    <row r="11" spans="2:10" ht="18" customHeight="1" x14ac:dyDescent="0.15">
      <c r="B11" s="24"/>
      <c r="C11" s="8" t="s">
        <v>394</v>
      </c>
      <c r="D11" s="8"/>
      <c r="E11" s="9"/>
      <c r="F11" s="10"/>
      <c r="G11" s="11"/>
      <c r="H11" s="12"/>
      <c r="I11" s="12"/>
      <c r="J11" s="25"/>
    </row>
    <row r="12" spans="2:10" ht="18" customHeight="1" x14ac:dyDescent="0.15">
      <c r="B12" s="24"/>
      <c r="D12" s="8"/>
      <c r="E12" s="8"/>
      <c r="F12" s="10"/>
      <c r="G12" s="11"/>
      <c r="H12" s="12"/>
      <c r="I12" s="12"/>
      <c r="J12" s="25"/>
    </row>
    <row r="13" spans="2:10" ht="18" customHeight="1" x14ac:dyDescent="0.15">
      <c r="B13" s="24"/>
      <c r="C13" s="14" t="s">
        <v>696</v>
      </c>
      <c r="D13" s="8"/>
      <c r="E13" s="9"/>
      <c r="F13" s="10"/>
      <c r="G13" s="11"/>
      <c r="H13" s="12"/>
      <c r="I13" s="12"/>
      <c r="J13" s="25"/>
    </row>
    <row r="14" spans="2:10" ht="18" customHeight="1" x14ac:dyDescent="0.15">
      <c r="B14" s="24"/>
      <c r="C14" s="8"/>
      <c r="D14" s="8"/>
      <c r="E14" s="8"/>
      <c r="F14" s="10"/>
      <c r="G14" s="11"/>
      <c r="H14" s="12"/>
      <c r="I14" s="12"/>
      <c r="J14" s="25"/>
    </row>
    <row r="15" spans="2:10" ht="18" customHeight="1" x14ac:dyDescent="0.15">
      <c r="B15" s="24"/>
      <c r="C15" s="8" t="s">
        <v>402</v>
      </c>
      <c r="H15" s="12"/>
      <c r="I15" s="12"/>
      <c r="J15" s="25"/>
    </row>
    <row r="16" spans="2:10" ht="18" customHeight="1" x14ac:dyDescent="0.15">
      <c r="B16" s="24"/>
      <c r="H16" s="12"/>
      <c r="I16" s="12"/>
      <c r="J16" s="25"/>
    </row>
    <row r="17" spans="2:10" ht="18" customHeight="1" x14ac:dyDescent="0.15">
      <c r="B17" s="24"/>
      <c r="C17" s="14" t="s">
        <v>693</v>
      </c>
      <c r="D17" s="8"/>
      <c r="E17" s="9"/>
      <c r="F17" s="10"/>
      <c r="G17" s="11"/>
      <c r="H17" s="12"/>
      <c r="I17" s="12"/>
      <c r="J17" s="25"/>
    </row>
    <row r="18" spans="2:10" ht="18" customHeight="1" x14ac:dyDescent="0.15">
      <c r="B18" s="24"/>
      <c r="D18" s="8"/>
      <c r="E18" s="8"/>
      <c r="F18" s="10"/>
      <c r="G18" s="11"/>
      <c r="H18" s="12"/>
      <c r="I18" s="12"/>
      <c r="J18" s="25"/>
    </row>
    <row r="19" spans="2:10" ht="18" customHeight="1" x14ac:dyDescent="0.15">
      <c r="B19" s="24"/>
      <c r="C19" s="8" t="s">
        <v>395</v>
      </c>
      <c r="D19" s="8"/>
      <c r="E19" s="9"/>
      <c r="F19" s="10"/>
      <c r="G19" s="11"/>
      <c r="H19" s="12"/>
      <c r="I19" s="12"/>
      <c r="J19" s="25"/>
    </row>
    <row r="20" spans="2:10" ht="18" customHeight="1" x14ac:dyDescent="0.15">
      <c r="B20" s="24"/>
      <c r="C20" s="8" t="s">
        <v>398</v>
      </c>
      <c r="D20" s="8"/>
      <c r="E20" s="8"/>
      <c r="F20" s="10"/>
      <c r="G20" s="11"/>
      <c r="H20" s="12"/>
      <c r="I20" s="12"/>
      <c r="J20" s="25"/>
    </row>
    <row r="21" spans="2:10" ht="18" customHeight="1" x14ac:dyDescent="0.15">
      <c r="B21" s="24"/>
      <c r="C21" s="8" t="s">
        <v>771</v>
      </c>
      <c r="D21" s="8"/>
      <c r="E21" s="9"/>
      <c r="F21" s="10"/>
      <c r="G21" s="11"/>
      <c r="H21" s="12"/>
      <c r="I21" s="12"/>
      <c r="J21" s="25"/>
    </row>
    <row r="22" spans="2:10" ht="18" customHeight="1" x14ac:dyDescent="0.15">
      <c r="B22" s="24"/>
      <c r="D22" s="8"/>
      <c r="E22" s="9"/>
      <c r="F22" s="10"/>
      <c r="G22" s="11"/>
      <c r="H22" s="12"/>
      <c r="I22" s="12"/>
      <c r="J22" s="25"/>
    </row>
    <row r="23" spans="2:10" ht="18" customHeight="1" x14ac:dyDescent="0.15">
      <c r="B23" s="24"/>
      <c r="C23" s="8" t="s">
        <v>399</v>
      </c>
      <c r="D23" s="8"/>
      <c r="E23" s="9"/>
      <c r="F23" s="10"/>
      <c r="G23" s="11"/>
      <c r="H23" s="12"/>
      <c r="I23" s="12"/>
      <c r="J23" s="25"/>
    </row>
    <row r="24" spans="2:10" ht="18" customHeight="1" x14ac:dyDescent="0.15">
      <c r="B24" s="24"/>
      <c r="C24" s="14" t="s">
        <v>769</v>
      </c>
      <c r="D24" s="8"/>
      <c r="E24" s="9"/>
      <c r="F24" s="10"/>
      <c r="G24" s="11"/>
      <c r="H24" s="12"/>
      <c r="I24" s="12"/>
      <c r="J24" s="25"/>
    </row>
    <row r="25" spans="2:10" ht="18" customHeight="1" x14ac:dyDescent="0.15">
      <c r="B25" s="24"/>
      <c r="D25" s="8"/>
      <c r="E25" s="8"/>
      <c r="F25" s="10"/>
      <c r="G25" s="11"/>
      <c r="H25" s="12"/>
      <c r="I25" s="12"/>
      <c r="J25" s="25"/>
    </row>
    <row r="26" spans="2:10" ht="18" customHeight="1" x14ac:dyDescent="0.15">
      <c r="B26" s="24"/>
      <c r="C26" s="8" t="s">
        <v>401</v>
      </c>
      <c r="D26" s="8"/>
      <c r="E26" s="9"/>
      <c r="F26" s="10"/>
      <c r="G26" s="11"/>
      <c r="H26" s="12"/>
      <c r="I26" s="12"/>
      <c r="J26" s="25"/>
    </row>
    <row r="27" spans="2:10" ht="18" customHeight="1" x14ac:dyDescent="0.15">
      <c r="B27" s="24"/>
      <c r="C27" s="8" t="s">
        <v>770</v>
      </c>
      <c r="D27" s="8"/>
      <c r="E27" s="8"/>
      <c r="F27" s="10"/>
      <c r="G27" s="11"/>
      <c r="H27" s="12"/>
      <c r="I27" s="12"/>
      <c r="J27" s="25"/>
    </row>
    <row r="28" spans="2:10" ht="18" customHeight="1" x14ac:dyDescent="0.15">
      <c r="B28" s="24"/>
      <c r="C28" s="8"/>
      <c r="D28" s="8"/>
      <c r="E28" s="9"/>
      <c r="F28" s="10"/>
      <c r="G28" s="11"/>
      <c r="H28" s="12"/>
      <c r="I28" s="12"/>
      <c r="J28" s="25"/>
    </row>
    <row r="29" spans="2:10" ht="18" customHeight="1" x14ac:dyDescent="0.15">
      <c r="B29" s="24"/>
      <c r="C29" s="156" t="s">
        <v>768</v>
      </c>
      <c r="D29" s="8"/>
      <c r="E29" s="26"/>
      <c r="F29" s="10"/>
      <c r="G29" s="11"/>
      <c r="H29" s="12"/>
      <c r="I29" s="12"/>
      <c r="J29" s="25"/>
    </row>
    <row r="30" spans="2:10" ht="18" customHeight="1" x14ac:dyDescent="0.15">
      <c r="B30" s="24"/>
      <c r="D30" s="8"/>
      <c r="E30" s="8"/>
      <c r="F30" s="10"/>
      <c r="G30" s="11"/>
      <c r="H30" s="12"/>
      <c r="I30" s="12"/>
      <c r="J30" s="25"/>
    </row>
    <row r="31" spans="2:10" ht="18" customHeight="1" x14ac:dyDescent="0.15">
      <c r="B31" s="24"/>
      <c r="C31" s="8"/>
      <c r="D31" s="8"/>
      <c r="E31" s="8"/>
      <c r="F31" s="10"/>
      <c r="G31" s="11"/>
      <c r="H31" s="12"/>
      <c r="I31" s="12"/>
      <c r="J31" s="25"/>
    </row>
    <row r="32" spans="2:10" ht="18" customHeight="1" x14ac:dyDescent="0.15">
      <c r="B32" s="27"/>
      <c r="C32" s="28"/>
      <c r="D32" s="28"/>
      <c r="E32" s="28"/>
      <c r="F32" s="29"/>
      <c r="G32" s="30"/>
      <c r="H32" s="31"/>
      <c r="I32" s="31"/>
      <c r="J32" s="32"/>
    </row>
    <row r="33" spans="2:10" ht="9.6" customHeight="1" x14ac:dyDescent="0.15">
      <c r="B33" s="33"/>
      <c r="C33" s="170"/>
      <c r="D33" s="170"/>
      <c r="E33" s="170"/>
      <c r="F33" s="170"/>
      <c r="G33" s="34"/>
      <c r="H33" s="34"/>
      <c r="I33" s="34"/>
      <c r="J33" s="35"/>
    </row>
    <row r="34" spans="2:10" ht="18" customHeight="1" x14ac:dyDescent="0.15"/>
    <row r="35" spans="2:10" ht="18" customHeight="1" x14ac:dyDescent="0.15"/>
    <row r="36" spans="2:10" ht="18" customHeight="1" x14ac:dyDescent="0.15"/>
    <row r="37" spans="2:10" ht="18" customHeight="1" x14ac:dyDescent="0.15"/>
    <row r="38" spans="2:10" ht="18" customHeight="1" x14ac:dyDescent="0.15"/>
    <row r="39" spans="2:10" ht="18" customHeight="1" x14ac:dyDescent="0.15"/>
    <row r="40" spans="2:10" ht="18" customHeight="1" x14ac:dyDescent="0.15"/>
    <row r="41" spans="2:10" ht="18" customHeight="1" x14ac:dyDescent="0.15"/>
    <row r="42" spans="2:10" ht="18" customHeight="1" x14ac:dyDescent="0.15"/>
    <row r="43" spans="2:10" ht="18" customHeight="1" x14ac:dyDescent="0.15"/>
    <row r="44" spans="2:10" ht="18" customHeight="1" x14ac:dyDescent="0.15"/>
    <row r="45" spans="2:10" ht="18" customHeight="1" x14ac:dyDescent="0.15"/>
    <row r="46" spans="2:10" ht="18" customHeight="1" x14ac:dyDescent="0.15"/>
    <row r="47" spans="2:10" ht="18" customHeight="1" x14ac:dyDescent="0.15"/>
    <row r="48" spans="2:10"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sheetData>
  <mergeCells count="3">
    <mergeCell ref="B2:J2"/>
    <mergeCell ref="B3:J3"/>
    <mergeCell ref="C33:F33"/>
  </mergeCells>
  <phoneticPr fontId="1"/>
  <pageMargins left="0.70866141732283472" right="0.70866141732283472" top="0.94488188976377963" bottom="0.55118110236220474" header="0.31496062992125984" footer="0.31496062992125984"/>
  <pageSetup paperSize="9" scale="78" fitToHeight="0" orientation="landscape" r:id="rId1"/>
  <headerFooter>
    <oddFooter>&amp;C&amp;16&amp;P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B1:I147"/>
  <sheetViews>
    <sheetView view="pageBreakPreview" topLeftCell="A5" zoomScaleNormal="100" zoomScaleSheetLayoutView="100" workbookViewId="0">
      <selection activeCell="D11" sqref="D11"/>
    </sheetView>
  </sheetViews>
  <sheetFormatPr defaultColWidth="9" defaultRowHeight="13.5" x14ac:dyDescent="0.15"/>
  <cols>
    <col min="1" max="1" width="1" style="18" customWidth="1"/>
    <col min="2" max="2" width="5.875" style="36" customWidth="1"/>
    <col min="3" max="3" width="25.125" style="14" customWidth="1"/>
    <col min="4" max="4" width="20.875" style="14" customWidth="1"/>
    <col min="5" max="5" width="31.125" style="14" customWidth="1"/>
    <col min="6" max="6" width="5.875" style="15" customWidth="1"/>
    <col min="7" max="7" width="10" style="16" customWidth="1"/>
    <col min="8" max="8" width="40.375" style="17" customWidth="1"/>
    <col min="9" max="9" width="39.375" style="37" customWidth="1"/>
    <col min="10" max="16384" width="9" style="18"/>
  </cols>
  <sheetData>
    <row r="1" spans="2:9" ht="33" customHeight="1" x14ac:dyDescent="0.15">
      <c r="B1" s="171" t="s">
        <v>767</v>
      </c>
      <c r="C1" s="172"/>
      <c r="D1" s="172"/>
      <c r="E1" s="172"/>
      <c r="F1" s="172"/>
      <c r="G1" s="172"/>
      <c r="H1" s="172"/>
      <c r="I1" s="172"/>
    </row>
    <row r="2" spans="2:9" ht="30" customHeight="1" x14ac:dyDescent="0.15">
      <c r="B2" s="180" t="s">
        <v>391</v>
      </c>
      <c r="C2" s="181"/>
      <c r="D2" s="181"/>
      <c r="E2" s="181"/>
      <c r="F2" s="181"/>
      <c r="G2" s="181"/>
      <c r="H2" s="181"/>
      <c r="I2" s="181"/>
    </row>
    <row r="3" spans="2:9" ht="30" customHeight="1" x14ac:dyDescent="0.15">
      <c r="B3" s="174"/>
      <c r="C3" s="175"/>
      <c r="D3" s="175"/>
      <c r="E3" s="175"/>
      <c r="F3" s="175"/>
      <c r="G3" s="176"/>
      <c r="H3" s="173"/>
      <c r="I3" s="173"/>
    </row>
    <row r="4" spans="2:9" ht="18" customHeight="1" x14ac:dyDescent="0.15">
      <c r="B4" s="67" t="s">
        <v>7</v>
      </c>
      <c r="C4" s="177" t="s">
        <v>0</v>
      </c>
      <c r="D4" s="178"/>
      <c r="E4" s="179"/>
      <c r="F4" s="68" t="s">
        <v>3</v>
      </c>
      <c r="G4" s="69" t="s">
        <v>5</v>
      </c>
      <c r="H4" s="70" t="s">
        <v>6</v>
      </c>
      <c r="I4" s="70" t="s">
        <v>2</v>
      </c>
    </row>
    <row r="5" spans="2:9" ht="18" customHeight="1" x14ac:dyDescent="0.15">
      <c r="B5" s="52"/>
      <c r="C5" s="71"/>
      <c r="D5" s="5"/>
      <c r="E5" s="5"/>
      <c r="F5" s="1"/>
      <c r="G5" s="53"/>
      <c r="H5" s="72"/>
      <c r="I5" s="73"/>
    </row>
    <row r="6" spans="2:9" ht="18" customHeight="1" x14ac:dyDescent="0.15">
      <c r="B6" s="52"/>
      <c r="C6" s="5" t="s">
        <v>689</v>
      </c>
      <c r="D6" s="5"/>
      <c r="E6" s="5"/>
      <c r="F6" s="1" t="s">
        <v>12</v>
      </c>
      <c r="G6" s="53">
        <v>1</v>
      </c>
      <c r="H6" s="7"/>
      <c r="I6" s="7"/>
    </row>
    <row r="7" spans="2:9" ht="18" customHeight="1" x14ac:dyDescent="0.15">
      <c r="B7" s="52"/>
      <c r="C7" s="2"/>
      <c r="D7" s="2"/>
      <c r="E7" s="2"/>
      <c r="F7" s="3"/>
      <c r="G7" s="4"/>
      <c r="H7" s="125"/>
      <c r="I7" s="45"/>
    </row>
    <row r="8" spans="2:9" ht="18" customHeight="1" x14ac:dyDescent="0.15">
      <c r="B8" s="52" t="s">
        <v>43</v>
      </c>
      <c r="C8" s="2" t="s">
        <v>35</v>
      </c>
      <c r="D8" s="2"/>
      <c r="E8" s="2"/>
      <c r="F8" s="3"/>
      <c r="G8" s="4"/>
      <c r="H8" s="125"/>
      <c r="I8" s="45"/>
    </row>
    <row r="9" spans="2:9" ht="18" customHeight="1" x14ac:dyDescent="0.15">
      <c r="B9" s="52"/>
      <c r="C9" s="2" t="s">
        <v>684</v>
      </c>
      <c r="D9" s="2"/>
      <c r="E9" s="46"/>
      <c r="F9" s="3" t="s">
        <v>12</v>
      </c>
      <c r="G9" s="4">
        <v>1</v>
      </c>
      <c r="H9" s="7"/>
      <c r="I9" s="7"/>
    </row>
    <row r="10" spans="2:9" ht="18" customHeight="1" x14ac:dyDescent="0.15">
      <c r="B10" s="52"/>
      <c r="C10" s="2" t="s">
        <v>685</v>
      </c>
      <c r="D10" s="2" t="s">
        <v>694</v>
      </c>
      <c r="E10" s="46"/>
      <c r="F10" s="3" t="s">
        <v>12</v>
      </c>
      <c r="G10" s="4">
        <v>1</v>
      </c>
      <c r="H10" s="7"/>
      <c r="I10" s="7"/>
    </row>
    <row r="11" spans="2:9" ht="18" customHeight="1" x14ac:dyDescent="0.15">
      <c r="B11" s="52"/>
      <c r="C11" s="5" t="s">
        <v>686</v>
      </c>
      <c r="D11" s="5"/>
      <c r="E11" s="5"/>
      <c r="F11" s="3" t="s">
        <v>12</v>
      </c>
      <c r="G11" s="4">
        <v>1</v>
      </c>
      <c r="H11" s="7"/>
      <c r="I11" s="7"/>
    </row>
    <row r="12" spans="2:9" ht="18" customHeight="1" x14ac:dyDescent="0.15">
      <c r="B12" s="52"/>
      <c r="C12" s="5" t="s">
        <v>687</v>
      </c>
      <c r="D12" s="5"/>
      <c r="E12" s="5"/>
      <c r="F12" s="3" t="s">
        <v>12</v>
      </c>
      <c r="G12" s="4">
        <v>1</v>
      </c>
      <c r="H12" s="7"/>
      <c r="I12" s="7"/>
    </row>
    <row r="13" spans="2:9" ht="18" customHeight="1" x14ac:dyDescent="0.15">
      <c r="B13" s="52"/>
      <c r="C13" s="5" t="s">
        <v>688</v>
      </c>
      <c r="D13" s="5"/>
      <c r="E13" s="5"/>
      <c r="F13" s="3" t="s">
        <v>12</v>
      </c>
      <c r="G13" s="4">
        <v>1</v>
      </c>
      <c r="H13" s="7"/>
      <c r="I13" s="7"/>
    </row>
    <row r="14" spans="2:9" ht="18" customHeight="1" x14ac:dyDescent="0.15">
      <c r="B14" s="106"/>
      <c r="C14" s="5"/>
      <c r="D14" s="5"/>
      <c r="E14" s="5"/>
      <c r="F14" s="3"/>
      <c r="G14" s="4"/>
      <c r="H14" s="125"/>
      <c r="I14" s="125"/>
    </row>
    <row r="15" spans="2:9" ht="18" customHeight="1" x14ac:dyDescent="0.15">
      <c r="B15" s="52"/>
      <c r="C15" s="5"/>
      <c r="D15" s="5"/>
      <c r="E15" s="5"/>
      <c r="F15" s="1"/>
      <c r="G15" s="53"/>
      <c r="H15" s="125"/>
      <c r="I15" s="45"/>
    </row>
    <row r="16" spans="2:9" ht="18" customHeight="1" x14ac:dyDescent="0.15">
      <c r="B16" s="52" t="s">
        <v>44</v>
      </c>
      <c r="C16" s="2" t="s">
        <v>41</v>
      </c>
      <c r="D16" s="6"/>
      <c r="E16" s="46"/>
      <c r="F16" s="1"/>
      <c r="G16" s="53"/>
      <c r="H16" s="125"/>
      <c r="I16" s="45"/>
    </row>
    <row r="17" spans="2:9" ht="18" customHeight="1" x14ac:dyDescent="0.15">
      <c r="B17" s="52"/>
      <c r="C17" s="2" t="s">
        <v>684</v>
      </c>
      <c r="D17" s="2"/>
      <c r="E17" s="46"/>
      <c r="F17" s="3" t="s">
        <v>12</v>
      </c>
      <c r="G17" s="4">
        <v>1</v>
      </c>
      <c r="H17" s="7"/>
      <c r="I17" s="7"/>
    </row>
    <row r="18" spans="2:9" ht="18" customHeight="1" x14ac:dyDescent="0.15">
      <c r="B18" s="52"/>
      <c r="C18" s="2" t="s">
        <v>685</v>
      </c>
      <c r="D18" s="2" t="s">
        <v>694</v>
      </c>
      <c r="E18" s="46"/>
      <c r="F18" s="3" t="s">
        <v>12</v>
      </c>
      <c r="G18" s="4">
        <v>1</v>
      </c>
      <c r="H18" s="7"/>
      <c r="I18" s="7"/>
    </row>
    <row r="19" spans="2:9" ht="18" customHeight="1" x14ac:dyDescent="0.15">
      <c r="B19" s="52"/>
      <c r="C19" s="5" t="s">
        <v>686</v>
      </c>
      <c r="D19" s="5"/>
      <c r="E19" s="5"/>
      <c r="F19" s="3" t="s">
        <v>12</v>
      </c>
      <c r="G19" s="4">
        <v>1</v>
      </c>
      <c r="H19" s="7"/>
      <c r="I19" s="7"/>
    </row>
    <row r="20" spans="2:9" ht="18" customHeight="1" x14ac:dyDescent="0.15">
      <c r="B20" s="52"/>
      <c r="C20" s="5" t="s">
        <v>687</v>
      </c>
      <c r="D20" s="5"/>
      <c r="E20" s="5"/>
      <c r="F20" s="3" t="s">
        <v>12</v>
      </c>
      <c r="G20" s="4">
        <v>1</v>
      </c>
      <c r="H20" s="7"/>
      <c r="I20" s="7"/>
    </row>
    <row r="21" spans="2:9" ht="18" customHeight="1" x14ac:dyDescent="0.15">
      <c r="B21" s="52"/>
      <c r="C21" s="5" t="s">
        <v>688</v>
      </c>
      <c r="D21" s="5"/>
      <c r="E21" s="5"/>
      <c r="F21" s="3" t="s">
        <v>12</v>
      </c>
      <c r="G21" s="4">
        <v>1</v>
      </c>
      <c r="H21" s="7"/>
      <c r="I21" s="7"/>
    </row>
    <row r="22" spans="2:9" ht="18" customHeight="1" x14ac:dyDescent="0.15">
      <c r="B22" s="52"/>
      <c r="C22" s="5"/>
      <c r="D22" s="5"/>
      <c r="E22" s="5"/>
      <c r="F22" s="1"/>
      <c r="G22" s="53"/>
      <c r="H22" s="125"/>
      <c r="I22" s="45"/>
    </row>
    <row r="23" spans="2:9" ht="18" customHeight="1" x14ac:dyDescent="0.15">
      <c r="B23" s="106"/>
      <c r="C23" s="5"/>
      <c r="D23" s="5"/>
      <c r="E23" s="5"/>
      <c r="F23" s="1"/>
      <c r="G23" s="53"/>
      <c r="H23" s="125"/>
      <c r="I23" s="45"/>
    </row>
    <row r="24" spans="2:9" ht="18" customHeight="1" x14ac:dyDescent="0.15">
      <c r="B24" s="52" t="s">
        <v>45</v>
      </c>
      <c r="C24" s="2" t="s">
        <v>42</v>
      </c>
      <c r="D24" s="2"/>
      <c r="E24" s="46"/>
      <c r="F24" s="1"/>
      <c r="G24" s="53"/>
      <c r="H24" s="125"/>
      <c r="I24" s="45"/>
    </row>
    <row r="25" spans="2:9" ht="18" customHeight="1" x14ac:dyDescent="0.15">
      <c r="B25" s="52"/>
      <c r="C25" s="2" t="s">
        <v>684</v>
      </c>
      <c r="D25" s="2"/>
      <c r="E25" s="46"/>
      <c r="F25" s="3" t="s">
        <v>12</v>
      </c>
      <c r="G25" s="4">
        <v>1</v>
      </c>
      <c r="H25" s="7"/>
      <c r="I25" s="7"/>
    </row>
    <row r="26" spans="2:9" ht="18" customHeight="1" x14ac:dyDescent="0.15">
      <c r="B26" s="52"/>
      <c r="C26" s="2" t="s">
        <v>685</v>
      </c>
      <c r="D26" s="2" t="s">
        <v>694</v>
      </c>
      <c r="E26" s="46"/>
      <c r="F26" s="3" t="s">
        <v>12</v>
      </c>
      <c r="G26" s="4">
        <v>1</v>
      </c>
      <c r="H26" s="7"/>
      <c r="I26" s="7"/>
    </row>
    <row r="27" spans="2:9" ht="18" customHeight="1" x14ac:dyDescent="0.15">
      <c r="B27" s="52"/>
      <c r="C27" s="5" t="s">
        <v>686</v>
      </c>
      <c r="D27" s="5"/>
      <c r="E27" s="5"/>
      <c r="F27" s="3" t="s">
        <v>12</v>
      </c>
      <c r="G27" s="4">
        <v>1</v>
      </c>
      <c r="H27" s="7"/>
      <c r="I27" s="7"/>
    </row>
    <row r="28" spans="2:9" ht="18" customHeight="1" x14ac:dyDescent="0.15">
      <c r="B28" s="52"/>
      <c r="C28" s="5" t="s">
        <v>687</v>
      </c>
      <c r="D28" s="5"/>
      <c r="E28" s="5"/>
      <c r="F28" s="3" t="s">
        <v>12</v>
      </c>
      <c r="G28" s="4">
        <v>1</v>
      </c>
      <c r="H28" s="7"/>
      <c r="I28" s="7"/>
    </row>
    <row r="29" spans="2:9" ht="18" customHeight="1" x14ac:dyDescent="0.15">
      <c r="B29" s="52"/>
      <c r="C29" s="5" t="s">
        <v>688</v>
      </c>
      <c r="D29" s="5"/>
      <c r="E29" s="5"/>
      <c r="F29" s="3" t="s">
        <v>12</v>
      </c>
      <c r="G29" s="4">
        <v>1</v>
      </c>
      <c r="H29" s="7"/>
      <c r="I29" s="7"/>
    </row>
    <row r="30" spans="2:9" ht="18" customHeight="1" x14ac:dyDescent="0.15">
      <c r="B30" s="52"/>
      <c r="C30" s="5"/>
      <c r="D30" s="5"/>
      <c r="E30" s="5"/>
      <c r="F30" s="1"/>
      <c r="G30" s="53"/>
      <c r="H30" s="125"/>
      <c r="I30" s="45"/>
    </row>
    <row r="31" spans="2:9" ht="18" customHeight="1" x14ac:dyDescent="0.15">
      <c r="B31" s="106"/>
      <c r="C31" s="5"/>
      <c r="D31" s="5"/>
      <c r="E31" s="5"/>
      <c r="F31" s="1"/>
      <c r="G31" s="53"/>
      <c r="H31" s="125"/>
      <c r="I31" s="125"/>
    </row>
    <row r="32" spans="2:9" ht="18" customHeight="1" x14ac:dyDescent="0.15">
      <c r="B32" s="121"/>
      <c r="C32" s="5"/>
      <c r="D32" s="5"/>
      <c r="E32" s="5"/>
      <c r="F32" s="1"/>
      <c r="G32" s="53"/>
      <c r="H32" s="125"/>
      <c r="I32" s="125"/>
    </row>
    <row r="33" spans="2:9" ht="18" customHeight="1" x14ac:dyDescent="0.15">
      <c r="B33" s="52"/>
      <c r="C33" s="5" t="s">
        <v>701</v>
      </c>
      <c r="D33" s="113"/>
      <c r="E33" s="113"/>
      <c r="F33" s="150" t="s">
        <v>12</v>
      </c>
      <c r="G33" s="91">
        <v>1</v>
      </c>
      <c r="H33" s="7"/>
      <c r="I33" s="76"/>
    </row>
    <row r="34" spans="2:9" ht="18" customHeight="1" x14ac:dyDescent="0.15">
      <c r="B34" s="52"/>
      <c r="C34" s="2" t="s">
        <v>290</v>
      </c>
      <c r="D34" s="107"/>
      <c r="E34" s="66"/>
      <c r="F34" s="44" t="s">
        <v>12</v>
      </c>
      <c r="G34" s="91">
        <v>1</v>
      </c>
      <c r="H34" s="7"/>
      <c r="I34" s="76"/>
    </row>
    <row r="35" spans="2:9" ht="18" customHeight="1" x14ac:dyDescent="0.15">
      <c r="B35" s="52"/>
      <c r="C35" s="2"/>
      <c r="D35" s="2"/>
      <c r="E35" s="46"/>
      <c r="F35" s="3"/>
      <c r="G35" s="4"/>
      <c r="H35" s="125"/>
      <c r="I35" s="45"/>
    </row>
    <row r="36" spans="2:9" ht="18" customHeight="1" x14ac:dyDescent="0.15">
      <c r="B36" s="52"/>
      <c r="C36" s="2"/>
      <c r="D36" s="44"/>
      <c r="E36" s="66"/>
      <c r="F36" s="44"/>
      <c r="G36" s="44"/>
      <c r="H36" s="125"/>
      <c r="I36" s="125"/>
    </row>
    <row r="37" spans="2:9" ht="18" customHeight="1" x14ac:dyDescent="0.15">
      <c r="B37" s="52"/>
      <c r="C37" s="5"/>
      <c r="D37" s="5"/>
      <c r="E37" s="5"/>
      <c r="F37" s="1"/>
      <c r="G37" s="53"/>
      <c r="H37" s="125"/>
      <c r="I37" s="45"/>
    </row>
    <row r="38" spans="2:9" ht="18" customHeight="1" x14ac:dyDescent="0.15">
      <c r="B38" s="52"/>
      <c r="C38" s="5"/>
      <c r="D38" s="5"/>
      <c r="E38" s="5"/>
      <c r="F38" s="1"/>
      <c r="G38" s="53"/>
      <c r="H38" s="143"/>
      <c r="I38" s="45"/>
    </row>
    <row r="39" spans="2:9" ht="18" customHeight="1" x14ac:dyDescent="0.15">
      <c r="B39" s="52"/>
      <c r="C39" s="5" t="s">
        <v>46</v>
      </c>
      <c r="D39" s="5"/>
      <c r="E39" s="5"/>
      <c r="F39" s="1"/>
      <c r="G39" s="53"/>
      <c r="H39" s="7"/>
      <c r="I39" s="98"/>
    </row>
    <row r="40" spans="2:9" ht="18" customHeight="1" x14ac:dyDescent="0.15">
      <c r="B40" s="129"/>
      <c r="C40" s="129"/>
      <c r="D40" s="129"/>
      <c r="E40" s="129"/>
      <c r="F40" s="129"/>
      <c r="G40" s="129"/>
      <c r="H40" s="129"/>
      <c r="I40" s="129"/>
    </row>
    <row r="41" spans="2:9" s="129" customFormat="1" ht="18" customHeight="1" x14ac:dyDescent="0.15">
      <c r="B41" s="36"/>
      <c r="C41" s="14"/>
      <c r="D41" s="14"/>
      <c r="E41" s="14"/>
      <c r="F41" s="15"/>
      <c r="G41" s="16"/>
      <c r="H41" s="17"/>
      <c r="I41" s="37"/>
    </row>
    <row r="42" spans="2:9" ht="18" customHeight="1" x14ac:dyDescent="0.15"/>
    <row r="43" spans="2:9" ht="18" customHeight="1" x14ac:dyDescent="0.15"/>
    <row r="44" spans="2:9" ht="18" customHeight="1" x14ac:dyDescent="0.15"/>
    <row r="45" spans="2:9" ht="18" customHeight="1" x14ac:dyDescent="0.15"/>
    <row r="46" spans="2:9" ht="18" customHeight="1" x14ac:dyDescent="0.15"/>
    <row r="47" spans="2:9" ht="18" customHeight="1" x14ac:dyDescent="0.15"/>
    <row r="48" spans="2:9"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sheetData>
  <mergeCells count="5">
    <mergeCell ref="B1:I1"/>
    <mergeCell ref="H3:I3"/>
    <mergeCell ref="B3:G3"/>
    <mergeCell ref="C4:E4"/>
    <mergeCell ref="B2:I2"/>
  </mergeCells>
  <phoneticPr fontId="1"/>
  <pageMargins left="0.70866141732283472" right="0.70866141732283472" top="0.94488188976377963" bottom="0.55118110236220474" header="0.31496062992125984" footer="0.31496062992125984"/>
  <pageSetup paperSize="8" fitToHeight="0" orientation="landscape" r:id="rId1"/>
  <headerFooter>
    <oddFooter>&amp;C&amp;16&amp;P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1:L37"/>
  <sheetViews>
    <sheetView view="pageBreakPreview" zoomScale="55" zoomScaleNormal="100" zoomScaleSheetLayoutView="55" workbookViewId="0">
      <selection activeCell="E21" sqref="E21"/>
    </sheetView>
  </sheetViews>
  <sheetFormatPr defaultColWidth="9" defaultRowHeight="13.5" x14ac:dyDescent="0.15"/>
  <cols>
    <col min="1" max="1" width="1" style="129" customWidth="1"/>
    <col min="2" max="2" width="5.875" style="36" customWidth="1"/>
    <col min="3" max="3" width="25.125" style="14" customWidth="1"/>
    <col min="4" max="4" width="20.875" style="14" customWidth="1"/>
    <col min="5" max="5" width="31.125" style="14" customWidth="1"/>
    <col min="6" max="6" width="5.875" style="15" customWidth="1"/>
    <col min="7" max="7" width="10" style="16" customWidth="1"/>
    <col min="8" max="9" width="15.875" style="17" customWidth="1"/>
    <col min="10" max="10" width="15.875" style="37" customWidth="1"/>
    <col min="11" max="16384" width="9" style="129"/>
  </cols>
  <sheetData>
    <row r="1" spans="2:12" ht="33" customHeight="1" x14ac:dyDescent="0.15">
      <c r="B1" s="171" t="s">
        <v>767</v>
      </c>
      <c r="C1" s="172"/>
      <c r="D1" s="172"/>
      <c r="E1" s="172"/>
      <c r="F1" s="172"/>
      <c r="G1" s="172"/>
      <c r="H1" s="172"/>
      <c r="I1" s="172"/>
      <c r="J1" s="172"/>
    </row>
    <row r="2" spans="2:12" ht="30" customHeight="1" x14ac:dyDescent="0.15">
      <c r="B2" s="180" t="s">
        <v>390</v>
      </c>
      <c r="C2" s="181"/>
      <c r="D2" s="181"/>
      <c r="E2" s="181"/>
      <c r="F2" s="181"/>
      <c r="G2" s="181"/>
      <c r="H2" s="181"/>
      <c r="I2" s="181"/>
      <c r="J2" s="181"/>
    </row>
    <row r="3" spans="2:12" ht="30" customHeight="1" x14ac:dyDescent="0.15">
      <c r="B3" s="183"/>
      <c r="C3" s="183"/>
      <c r="D3" s="183"/>
      <c r="E3" s="183"/>
      <c r="F3" s="183"/>
      <c r="G3" s="183"/>
      <c r="H3" s="173"/>
      <c r="I3" s="173"/>
      <c r="J3" s="173"/>
    </row>
    <row r="4" spans="2:12" s="14" customFormat="1" ht="18" customHeight="1" x14ac:dyDescent="0.15">
      <c r="B4" s="67" t="s">
        <v>7</v>
      </c>
      <c r="C4" s="68" t="s">
        <v>0</v>
      </c>
      <c r="D4" s="68" t="s">
        <v>15</v>
      </c>
      <c r="E4" s="68" t="s">
        <v>1</v>
      </c>
      <c r="F4" s="68" t="s">
        <v>3</v>
      </c>
      <c r="G4" s="69" t="s">
        <v>5</v>
      </c>
      <c r="H4" s="131" t="s">
        <v>4</v>
      </c>
      <c r="I4" s="131" t="s">
        <v>6</v>
      </c>
      <c r="J4" s="131" t="s">
        <v>2</v>
      </c>
    </row>
    <row r="5" spans="2:12" s="14" customFormat="1" ht="26.1" customHeight="1" x14ac:dyDescent="0.15">
      <c r="B5" s="67"/>
      <c r="C5" s="68"/>
      <c r="D5" s="68"/>
      <c r="E5" s="68"/>
      <c r="F5" s="68"/>
      <c r="G5" s="69"/>
      <c r="H5" s="131"/>
      <c r="I5" s="131"/>
      <c r="J5" s="131"/>
    </row>
    <row r="6" spans="2:12" ht="18" customHeight="1" x14ac:dyDescent="0.15">
      <c r="B6" s="153"/>
      <c r="C6" s="71"/>
      <c r="D6" s="5"/>
      <c r="E6" s="5"/>
      <c r="F6" s="1"/>
      <c r="G6" s="53"/>
      <c r="H6" s="72"/>
      <c r="I6" s="72"/>
      <c r="J6" s="73"/>
      <c r="K6" s="14"/>
      <c r="L6" s="14"/>
    </row>
    <row r="7" spans="2:12" ht="18" customHeight="1" x14ac:dyDescent="0.15">
      <c r="B7" s="153"/>
      <c r="C7" s="5" t="s">
        <v>280</v>
      </c>
      <c r="D7" s="5"/>
      <c r="E7" s="5"/>
      <c r="F7" s="1"/>
      <c r="G7" s="53"/>
      <c r="H7" s="72"/>
      <c r="I7" s="72"/>
      <c r="J7" s="73"/>
      <c r="K7" s="14"/>
      <c r="L7" s="14"/>
    </row>
    <row r="8" spans="2:12" ht="18" customHeight="1" x14ac:dyDescent="0.15">
      <c r="B8" s="153"/>
      <c r="C8" s="5"/>
      <c r="D8" s="5"/>
      <c r="E8" s="5"/>
      <c r="F8" s="1"/>
      <c r="G8" s="53"/>
      <c r="H8" s="72"/>
      <c r="I8" s="72"/>
      <c r="J8" s="73"/>
      <c r="K8" s="14"/>
      <c r="L8" s="14"/>
    </row>
    <row r="9" spans="2:12" ht="18" customHeight="1" x14ac:dyDescent="0.15">
      <c r="B9" s="153"/>
      <c r="C9" s="126" t="s">
        <v>281</v>
      </c>
      <c r="D9" s="126"/>
      <c r="E9" s="126" t="s">
        <v>335</v>
      </c>
      <c r="F9" s="127" t="s">
        <v>24</v>
      </c>
      <c r="G9" s="90">
        <v>470</v>
      </c>
      <c r="H9" s="7"/>
      <c r="I9" s="7"/>
      <c r="J9" s="7"/>
      <c r="K9" s="14"/>
      <c r="L9" s="14"/>
    </row>
    <row r="10" spans="2:12" ht="18" customHeight="1" x14ac:dyDescent="0.15">
      <c r="B10" s="153"/>
      <c r="C10" s="126"/>
      <c r="D10" s="126"/>
      <c r="E10" s="46"/>
      <c r="F10" s="127"/>
      <c r="G10" s="90"/>
      <c r="H10" s="77"/>
      <c r="I10" s="77"/>
      <c r="J10" s="53"/>
      <c r="K10" s="14"/>
      <c r="L10" s="14"/>
    </row>
    <row r="11" spans="2:12" ht="18" customHeight="1" x14ac:dyDescent="0.15">
      <c r="B11" s="153"/>
      <c r="C11" s="126" t="s">
        <v>704</v>
      </c>
      <c r="D11" s="126"/>
      <c r="E11" s="126" t="s">
        <v>705</v>
      </c>
      <c r="F11" s="127" t="s">
        <v>227</v>
      </c>
      <c r="G11" s="90">
        <v>1</v>
      </c>
      <c r="H11" s="7"/>
      <c r="I11" s="7"/>
      <c r="J11" s="130"/>
      <c r="K11" s="14"/>
      <c r="L11" s="14"/>
    </row>
    <row r="12" spans="2:12" ht="18" customHeight="1" x14ac:dyDescent="0.15">
      <c r="B12" s="153"/>
      <c r="C12" s="126"/>
      <c r="D12" s="6"/>
      <c r="E12" s="126"/>
      <c r="F12" s="127"/>
      <c r="G12" s="90"/>
      <c r="H12" s="77"/>
      <c r="I12" s="77"/>
      <c r="J12" s="53"/>
      <c r="K12" s="14"/>
      <c r="L12" s="14"/>
    </row>
    <row r="13" spans="2:12" ht="18" customHeight="1" x14ac:dyDescent="0.15">
      <c r="B13" s="153"/>
      <c r="C13" s="126" t="s">
        <v>276</v>
      </c>
      <c r="D13" s="6"/>
      <c r="E13" s="126" t="s">
        <v>285</v>
      </c>
      <c r="F13" s="127" t="s">
        <v>283</v>
      </c>
      <c r="G13" s="90">
        <f>2*367</f>
        <v>734</v>
      </c>
      <c r="H13" s="7"/>
      <c r="I13" s="7"/>
      <c r="J13" s="7"/>
      <c r="K13" s="14"/>
      <c r="L13" s="14"/>
    </row>
    <row r="14" spans="2:12" ht="18" customHeight="1" x14ac:dyDescent="0.15">
      <c r="B14" s="153"/>
      <c r="C14" s="126"/>
      <c r="D14" s="126"/>
      <c r="E14" s="126"/>
      <c r="F14" s="127"/>
      <c r="G14" s="90"/>
      <c r="H14" s="77"/>
      <c r="I14" s="77"/>
      <c r="J14" s="53"/>
      <c r="K14" s="14"/>
      <c r="L14" s="14"/>
    </row>
    <row r="15" spans="2:12" ht="18" customHeight="1" x14ac:dyDescent="0.15">
      <c r="B15" s="153"/>
      <c r="C15" s="126" t="s">
        <v>277</v>
      </c>
      <c r="D15" s="126"/>
      <c r="E15" s="126" t="s">
        <v>284</v>
      </c>
      <c r="F15" s="127" t="s">
        <v>227</v>
      </c>
      <c r="G15" s="90">
        <v>3</v>
      </c>
      <c r="H15" s="7"/>
      <c r="I15" s="7"/>
      <c r="J15" s="130"/>
      <c r="K15" s="14"/>
      <c r="L15" s="14"/>
    </row>
    <row r="16" spans="2:12" ht="18" customHeight="1" x14ac:dyDescent="0.15">
      <c r="B16" s="153"/>
      <c r="C16" s="126"/>
      <c r="D16" s="126"/>
      <c r="E16" s="47"/>
      <c r="F16" s="127"/>
      <c r="G16" s="90"/>
      <c r="H16" s="77"/>
      <c r="I16" s="77"/>
      <c r="J16" s="73"/>
      <c r="K16" s="14"/>
      <c r="L16" s="14"/>
    </row>
    <row r="17" spans="2:12" ht="18" customHeight="1" x14ac:dyDescent="0.15">
      <c r="B17" s="153"/>
      <c r="C17" s="126" t="s">
        <v>278</v>
      </c>
      <c r="D17" s="126"/>
      <c r="E17" s="126" t="s">
        <v>279</v>
      </c>
      <c r="F17" s="127" t="s">
        <v>282</v>
      </c>
      <c r="G17" s="90">
        <v>5</v>
      </c>
      <c r="H17" s="7"/>
      <c r="I17" s="7"/>
      <c r="J17" s="130"/>
      <c r="K17" s="14"/>
      <c r="L17" s="14"/>
    </row>
    <row r="18" spans="2:12" ht="18" customHeight="1" x14ac:dyDescent="0.15">
      <c r="B18" s="153"/>
      <c r="C18" s="126"/>
      <c r="D18" s="126"/>
      <c r="E18" s="47"/>
      <c r="F18" s="127"/>
      <c r="G18" s="90"/>
      <c r="H18" s="77"/>
      <c r="I18" s="77"/>
      <c r="J18" s="73"/>
      <c r="K18" s="14"/>
      <c r="L18" s="14"/>
    </row>
    <row r="19" spans="2:12" ht="18" customHeight="1" x14ac:dyDescent="0.15">
      <c r="B19" s="153"/>
      <c r="C19" s="126" t="s">
        <v>334</v>
      </c>
      <c r="D19" s="126"/>
      <c r="E19" s="126" t="s">
        <v>339</v>
      </c>
      <c r="F19" s="127" t="s">
        <v>338</v>
      </c>
      <c r="G19" s="90">
        <v>3</v>
      </c>
      <c r="H19" s="7"/>
      <c r="I19" s="7"/>
      <c r="J19" s="130"/>
      <c r="K19" s="14"/>
      <c r="L19" s="14"/>
    </row>
    <row r="20" spans="2:12" ht="18" customHeight="1" x14ac:dyDescent="0.15">
      <c r="B20" s="153"/>
      <c r="C20" s="153"/>
      <c r="D20" s="153"/>
      <c r="E20" s="153"/>
      <c r="F20" s="153"/>
      <c r="G20" s="90"/>
      <c r="H20" s="77"/>
      <c r="I20" s="77"/>
      <c r="J20" s="153"/>
      <c r="K20" s="14"/>
      <c r="L20" s="14"/>
    </row>
    <row r="21" spans="2:12" ht="18" customHeight="1" x14ac:dyDescent="0.15">
      <c r="B21" s="153"/>
      <c r="C21" s="153"/>
      <c r="D21" s="153"/>
      <c r="E21" s="153"/>
      <c r="F21" s="153"/>
      <c r="G21" s="153"/>
      <c r="H21" s="153"/>
      <c r="I21" s="153"/>
      <c r="J21" s="153"/>
      <c r="K21" s="14"/>
      <c r="L21" s="14"/>
    </row>
    <row r="22" spans="2:12" ht="18" customHeight="1" x14ac:dyDescent="0.15">
      <c r="B22" s="153"/>
      <c r="C22" s="153"/>
      <c r="D22" s="153"/>
      <c r="E22" s="153"/>
      <c r="F22" s="153"/>
      <c r="G22" s="153"/>
      <c r="H22" s="153"/>
      <c r="I22" s="153"/>
      <c r="J22" s="153"/>
      <c r="K22" s="14"/>
      <c r="L22" s="14"/>
    </row>
    <row r="23" spans="2:12" ht="18" customHeight="1" x14ac:dyDescent="0.15">
      <c r="B23" s="153"/>
      <c r="C23" s="153"/>
      <c r="D23" s="153"/>
      <c r="E23" s="153"/>
      <c r="F23" s="153"/>
      <c r="G23" s="153"/>
      <c r="H23" s="153"/>
      <c r="I23" s="153"/>
      <c r="J23" s="153"/>
      <c r="K23" s="14"/>
      <c r="L23" s="14"/>
    </row>
    <row r="24" spans="2:12" ht="18" customHeight="1" x14ac:dyDescent="0.15">
      <c r="B24" s="153"/>
      <c r="C24" s="153"/>
      <c r="D24" s="153"/>
      <c r="E24" s="153"/>
      <c r="F24" s="153"/>
      <c r="G24" s="153"/>
      <c r="H24" s="153"/>
      <c r="I24" s="153"/>
      <c r="J24" s="153"/>
      <c r="K24" s="14"/>
      <c r="L24" s="14"/>
    </row>
    <row r="25" spans="2:12" ht="18" customHeight="1" x14ac:dyDescent="0.15">
      <c r="B25" s="153"/>
      <c r="C25" s="153"/>
      <c r="D25" s="153"/>
      <c r="E25" s="153"/>
      <c r="F25" s="153"/>
      <c r="G25" s="153"/>
      <c r="H25" s="153"/>
      <c r="I25" s="153"/>
      <c r="J25" s="153"/>
      <c r="K25" s="14"/>
      <c r="L25" s="14"/>
    </row>
    <row r="26" spans="2:12" ht="18" customHeight="1" x14ac:dyDescent="0.15">
      <c r="B26" s="153"/>
      <c r="C26" s="153"/>
      <c r="D26" s="153"/>
      <c r="E26" s="153"/>
      <c r="F26" s="153"/>
      <c r="G26" s="153"/>
      <c r="H26" s="153"/>
      <c r="I26" s="153"/>
      <c r="J26" s="153"/>
      <c r="K26" s="14"/>
      <c r="L26" s="14"/>
    </row>
    <row r="27" spans="2:12" ht="18" customHeight="1" x14ac:dyDescent="0.15">
      <c r="B27" s="153"/>
      <c r="C27" s="153"/>
      <c r="D27" s="153"/>
      <c r="E27" s="153"/>
      <c r="F27" s="153"/>
      <c r="G27" s="153"/>
      <c r="H27" s="153"/>
      <c r="I27" s="153"/>
      <c r="J27" s="153"/>
      <c r="K27" s="14"/>
      <c r="L27" s="14"/>
    </row>
    <row r="28" spans="2:12" ht="18" customHeight="1" x14ac:dyDescent="0.15">
      <c r="B28" s="153"/>
      <c r="C28" s="153"/>
      <c r="D28" s="153"/>
      <c r="E28" s="153"/>
      <c r="F28" s="153"/>
      <c r="G28" s="153"/>
      <c r="H28" s="153"/>
      <c r="I28" s="153"/>
      <c r="J28" s="153"/>
      <c r="K28" s="14"/>
      <c r="L28" s="14"/>
    </row>
    <row r="29" spans="2:12" ht="18" customHeight="1" x14ac:dyDescent="0.15">
      <c r="B29" s="153"/>
      <c r="C29" s="153"/>
      <c r="D29" s="153"/>
      <c r="E29" s="153"/>
      <c r="F29" s="153"/>
      <c r="G29" s="153"/>
      <c r="H29" s="153"/>
      <c r="I29" s="153"/>
      <c r="J29" s="153"/>
      <c r="K29" s="14"/>
      <c r="L29" s="14"/>
    </row>
    <row r="30" spans="2:12" ht="18" customHeight="1" x14ac:dyDescent="0.15">
      <c r="B30" s="153"/>
      <c r="C30" s="5"/>
      <c r="D30" s="5"/>
      <c r="E30" s="5"/>
      <c r="F30" s="1"/>
      <c r="G30" s="53"/>
      <c r="H30" s="72"/>
      <c r="I30" s="72"/>
      <c r="J30" s="73"/>
      <c r="K30" s="14"/>
      <c r="L30" s="14"/>
    </row>
    <row r="31" spans="2:12" ht="18" customHeight="1" x14ac:dyDescent="0.15">
      <c r="B31" s="153"/>
      <c r="C31" s="5"/>
      <c r="D31" s="5"/>
      <c r="E31" s="5"/>
      <c r="F31" s="1"/>
      <c r="G31" s="53"/>
      <c r="H31" s="72"/>
      <c r="I31" s="72"/>
      <c r="J31" s="73"/>
      <c r="K31" s="14"/>
      <c r="L31" s="14"/>
    </row>
    <row r="32" spans="2:12" ht="18" customHeight="1" x14ac:dyDescent="0.15">
      <c r="B32" s="153"/>
      <c r="C32" s="5"/>
      <c r="D32" s="5"/>
      <c r="E32" s="5"/>
      <c r="F32" s="1"/>
      <c r="G32" s="53"/>
      <c r="H32" s="72"/>
      <c r="I32" s="72"/>
      <c r="J32" s="73"/>
      <c r="K32" s="14"/>
      <c r="L32" s="14"/>
    </row>
    <row r="33" spans="2:12" ht="18" customHeight="1" x14ac:dyDescent="0.15">
      <c r="B33" s="153"/>
      <c r="C33" s="5"/>
      <c r="D33" s="5"/>
      <c r="E33" s="5"/>
      <c r="F33" s="1"/>
      <c r="G33" s="53"/>
      <c r="H33" s="72"/>
      <c r="I33" s="72"/>
      <c r="J33" s="73"/>
      <c r="K33" s="14"/>
      <c r="L33" s="14"/>
    </row>
    <row r="34" spans="2:12" ht="18" customHeight="1" x14ac:dyDescent="0.15">
      <c r="B34" s="153"/>
      <c r="C34" s="74"/>
      <c r="D34" s="5"/>
      <c r="E34" s="5"/>
      <c r="F34" s="1"/>
      <c r="G34" s="53"/>
      <c r="H34" s="72"/>
      <c r="I34" s="72"/>
      <c r="J34" s="73"/>
      <c r="K34" s="14"/>
      <c r="L34" s="14"/>
    </row>
    <row r="35" spans="2:12" ht="18" customHeight="1" x14ac:dyDescent="0.15">
      <c r="B35" s="153"/>
      <c r="C35" s="5"/>
      <c r="D35" s="5"/>
      <c r="E35" s="5"/>
      <c r="F35" s="1"/>
      <c r="G35" s="53"/>
      <c r="H35" s="72"/>
      <c r="I35" s="72"/>
      <c r="J35" s="73"/>
      <c r="K35" s="14"/>
      <c r="L35" s="14"/>
    </row>
    <row r="36" spans="2:12" ht="18" customHeight="1" x14ac:dyDescent="0.15">
      <c r="B36" s="153"/>
      <c r="C36" s="5" t="s">
        <v>18</v>
      </c>
      <c r="D36" s="5"/>
      <c r="E36" s="5"/>
      <c r="F36" s="1"/>
      <c r="G36" s="53"/>
      <c r="H36" s="72"/>
      <c r="I36" s="7"/>
      <c r="J36" s="73"/>
      <c r="K36" s="14"/>
      <c r="L36" s="14"/>
    </row>
    <row r="37" spans="2:12" ht="20.100000000000001" customHeight="1" x14ac:dyDescent="0.15">
      <c r="B37" s="33"/>
      <c r="C37" s="182"/>
      <c r="D37" s="182"/>
      <c r="E37" s="182"/>
      <c r="F37" s="182"/>
      <c r="G37" s="55"/>
      <c r="H37" s="55"/>
      <c r="I37" s="55"/>
      <c r="J37" s="35"/>
    </row>
  </sheetData>
  <mergeCells count="5">
    <mergeCell ref="C37:F37"/>
    <mergeCell ref="B1:J1"/>
    <mergeCell ref="B2:J2"/>
    <mergeCell ref="H3:J3"/>
    <mergeCell ref="B3:G3"/>
  </mergeCells>
  <phoneticPr fontId="1"/>
  <pageMargins left="0.70866141732283472" right="0.70866141732283472" top="0.94488188976377963" bottom="0.55118110236220474" header="0.31496062992125984" footer="0.31496062992125984"/>
  <pageSetup paperSize="8" fitToHeight="0" orientation="landscape" r:id="rId1"/>
  <headerFooter>
    <oddHeader>&amp;R共通仮設費</oddHeader>
    <oddFooter>&amp;C&amp;16&amp;P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M513"/>
  <sheetViews>
    <sheetView view="pageBreakPreview" zoomScale="85" zoomScaleNormal="100" zoomScaleSheetLayoutView="85" workbookViewId="0">
      <pane xSplit="7" ySplit="4" topLeftCell="H60" activePane="bottomRight" state="frozen"/>
      <selection pane="topRight" activeCell="H1" sqref="H1"/>
      <selection pane="bottomLeft" activeCell="A5" sqref="A5"/>
      <selection pane="bottomRight" activeCell="E73" sqref="E73"/>
    </sheetView>
  </sheetViews>
  <sheetFormatPr defaultColWidth="9" defaultRowHeight="18" customHeight="1" x14ac:dyDescent="0.15"/>
  <cols>
    <col min="1" max="1" width="1" style="129" customWidth="1"/>
    <col min="2" max="2" width="5.875" style="58" customWidth="1"/>
    <col min="3" max="3" width="25.125" style="59" customWidth="1"/>
    <col min="4" max="4" width="20.875" style="59" customWidth="1"/>
    <col min="5" max="5" width="31.125" style="59" customWidth="1"/>
    <col min="6" max="6" width="5.875" style="15" customWidth="1"/>
    <col min="7" max="7" width="10" style="16" customWidth="1"/>
    <col min="8" max="10" width="15.875" style="16" customWidth="1"/>
    <col min="11" max="12" width="15.875" style="17" customWidth="1"/>
    <col min="13" max="13" width="15.875" style="37" customWidth="1"/>
    <col min="14" max="16384" width="9" style="129"/>
  </cols>
  <sheetData>
    <row r="1" spans="2:13" ht="33" customHeight="1" x14ac:dyDescent="0.15">
      <c r="B1" s="171" t="s">
        <v>767</v>
      </c>
      <c r="C1" s="172"/>
      <c r="D1" s="172"/>
      <c r="E1" s="172"/>
      <c r="F1" s="172"/>
      <c r="G1" s="172"/>
      <c r="H1" s="172"/>
      <c r="I1" s="172"/>
      <c r="J1" s="172"/>
      <c r="K1" s="172"/>
      <c r="L1" s="172"/>
      <c r="M1" s="172"/>
    </row>
    <row r="2" spans="2:13" ht="30" customHeight="1" x14ac:dyDescent="0.15">
      <c r="B2" s="171" t="s">
        <v>224</v>
      </c>
      <c r="C2" s="172"/>
      <c r="D2" s="172"/>
      <c r="E2" s="172"/>
      <c r="F2" s="172"/>
      <c r="G2" s="172"/>
      <c r="H2" s="172"/>
      <c r="I2" s="172"/>
      <c r="J2" s="172"/>
      <c r="K2" s="172"/>
      <c r="L2" s="172"/>
      <c r="M2" s="172"/>
    </row>
    <row r="3" spans="2:13" ht="30" customHeight="1" x14ac:dyDescent="0.15">
      <c r="B3" s="183"/>
      <c r="C3" s="183"/>
      <c r="D3" s="183"/>
      <c r="E3" s="183"/>
      <c r="F3" s="183"/>
      <c r="G3" s="183"/>
      <c r="H3" s="173"/>
      <c r="I3" s="173"/>
      <c r="J3" s="173"/>
      <c r="K3" s="173"/>
      <c r="L3" s="173"/>
      <c r="M3" s="173"/>
    </row>
    <row r="4" spans="2:13" s="14" customFormat="1" ht="18" customHeight="1" x14ac:dyDescent="0.15">
      <c r="B4" s="38" t="s">
        <v>7</v>
      </c>
      <c r="C4" s="39" t="s">
        <v>0</v>
      </c>
      <c r="D4" s="39" t="s">
        <v>15</v>
      </c>
      <c r="E4" s="39" t="s">
        <v>1</v>
      </c>
      <c r="F4" s="68" t="s">
        <v>3</v>
      </c>
      <c r="G4" s="69" t="s">
        <v>5</v>
      </c>
      <c r="H4" s="41" t="s">
        <v>692</v>
      </c>
      <c r="I4" s="41" t="s">
        <v>690</v>
      </c>
      <c r="J4" s="41" t="s">
        <v>691</v>
      </c>
      <c r="K4" s="42" t="s">
        <v>4</v>
      </c>
      <c r="L4" s="131" t="s">
        <v>6</v>
      </c>
      <c r="M4" s="131" t="s">
        <v>2</v>
      </c>
    </row>
    <row r="5" spans="2:13" s="108" customFormat="1" ht="27.6" customHeight="1" x14ac:dyDescent="0.15">
      <c r="B5" s="109"/>
      <c r="C5" s="110"/>
      <c r="D5" s="110"/>
      <c r="E5" s="110"/>
      <c r="F5" s="110"/>
      <c r="G5" s="111"/>
      <c r="H5" s="111"/>
      <c r="I5" s="111"/>
      <c r="J5" s="111"/>
      <c r="K5" s="112"/>
      <c r="L5" s="112"/>
      <c r="M5" s="112"/>
    </row>
    <row r="6" spans="2:13" ht="18" customHeight="1" x14ac:dyDescent="0.15">
      <c r="B6" s="152" t="s">
        <v>43</v>
      </c>
      <c r="C6" s="114" t="s">
        <v>35</v>
      </c>
      <c r="D6" s="126"/>
      <c r="E6" s="126"/>
      <c r="F6" s="1"/>
      <c r="G6" s="53"/>
      <c r="H6" s="53"/>
      <c r="I6" s="53"/>
      <c r="J6" s="53"/>
      <c r="K6" s="72"/>
      <c r="L6" s="72"/>
      <c r="M6" s="73"/>
    </row>
    <row r="7" spans="2:13" ht="18" customHeight="1" x14ac:dyDescent="0.15">
      <c r="B7" s="152"/>
      <c r="C7" s="126"/>
      <c r="D7" s="126"/>
      <c r="E7" s="126"/>
      <c r="F7" s="1"/>
      <c r="G7" s="53"/>
      <c r="H7" s="53"/>
      <c r="I7" s="53"/>
      <c r="J7" s="53"/>
      <c r="K7" s="72"/>
      <c r="L7" s="72"/>
      <c r="M7" s="73"/>
    </row>
    <row r="8" spans="2:13" ht="18" customHeight="1" x14ac:dyDescent="0.15">
      <c r="B8" s="152">
        <v>1</v>
      </c>
      <c r="C8" s="126" t="s">
        <v>127</v>
      </c>
      <c r="D8" s="126"/>
      <c r="E8" s="126"/>
      <c r="F8" s="1" t="s">
        <v>12</v>
      </c>
      <c r="G8" s="53">
        <v>1</v>
      </c>
      <c r="H8" s="7"/>
      <c r="I8" s="7"/>
      <c r="J8" s="7"/>
      <c r="K8" s="7"/>
      <c r="L8" s="7"/>
      <c r="M8" s="130"/>
    </row>
    <row r="9" spans="2:13" ht="18" customHeight="1" x14ac:dyDescent="0.15">
      <c r="B9" s="152">
        <v>2</v>
      </c>
      <c r="C9" s="126" t="s">
        <v>11</v>
      </c>
      <c r="D9" s="126"/>
      <c r="E9" s="126"/>
      <c r="F9" s="1" t="s">
        <v>12</v>
      </c>
      <c r="G9" s="53">
        <v>1</v>
      </c>
      <c r="H9" s="7"/>
      <c r="I9" s="7"/>
      <c r="J9" s="7"/>
      <c r="K9" s="7"/>
      <c r="L9" s="7"/>
      <c r="M9" s="7"/>
    </row>
    <row r="10" spans="2:13" ht="18" customHeight="1" x14ac:dyDescent="0.15">
      <c r="B10" s="152">
        <v>3</v>
      </c>
      <c r="C10" s="126" t="s">
        <v>27</v>
      </c>
      <c r="D10" s="126"/>
      <c r="E10" s="46"/>
      <c r="F10" s="1" t="s">
        <v>12</v>
      </c>
      <c r="G10" s="53">
        <v>1</v>
      </c>
      <c r="H10" s="7"/>
      <c r="I10" s="7"/>
      <c r="J10" s="7"/>
      <c r="K10" s="7"/>
      <c r="L10" s="7"/>
      <c r="M10" s="130"/>
    </row>
    <row r="11" spans="2:13" ht="18" customHeight="1" x14ac:dyDescent="0.15">
      <c r="B11" s="152">
        <v>4</v>
      </c>
      <c r="C11" s="126" t="s">
        <v>36</v>
      </c>
      <c r="D11" s="126"/>
      <c r="E11" s="126"/>
      <c r="F11" s="1" t="s">
        <v>12</v>
      </c>
      <c r="G11" s="53">
        <v>1</v>
      </c>
      <c r="H11" s="7"/>
      <c r="I11" s="7"/>
      <c r="J11" s="7"/>
      <c r="K11" s="7"/>
      <c r="L11" s="7"/>
      <c r="M11" s="130"/>
    </row>
    <row r="12" spans="2:13" ht="18" customHeight="1" x14ac:dyDescent="0.15">
      <c r="B12" s="152">
        <v>5</v>
      </c>
      <c r="C12" s="126" t="s">
        <v>13</v>
      </c>
      <c r="D12" s="6"/>
      <c r="E12" s="126"/>
      <c r="F12" s="1" t="s">
        <v>12</v>
      </c>
      <c r="G12" s="53">
        <v>1</v>
      </c>
      <c r="H12" s="7"/>
      <c r="I12" s="7"/>
      <c r="J12" s="7"/>
      <c r="K12" s="7"/>
      <c r="L12" s="7"/>
      <c r="M12" s="130"/>
    </row>
    <row r="13" spans="2:13" ht="18" customHeight="1" x14ac:dyDescent="0.15">
      <c r="B13" s="152">
        <v>6</v>
      </c>
      <c r="C13" s="126" t="s">
        <v>54</v>
      </c>
      <c r="D13" s="6"/>
      <c r="E13" s="126"/>
      <c r="F13" s="1" t="s">
        <v>12</v>
      </c>
      <c r="G13" s="53">
        <v>1</v>
      </c>
      <c r="H13" s="7"/>
      <c r="I13" s="7"/>
      <c r="J13" s="7"/>
      <c r="K13" s="7"/>
      <c r="L13" s="7"/>
      <c r="M13" s="7"/>
    </row>
    <row r="14" spans="2:13" ht="18" customHeight="1" x14ac:dyDescent="0.15">
      <c r="B14" s="152">
        <v>7</v>
      </c>
      <c r="C14" s="126" t="s">
        <v>57</v>
      </c>
      <c r="D14" s="126"/>
      <c r="E14" s="126"/>
      <c r="F14" s="1" t="s">
        <v>12</v>
      </c>
      <c r="G14" s="53">
        <v>1</v>
      </c>
      <c r="H14" s="7"/>
      <c r="I14" s="7"/>
      <c r="J14" s="7"/>
      <c r="K14" s="7"/>
      <c r="L14" s="7"/>
      <c r="M14" s="7"/>
    </row>
    <row r="15" spans="2:13" ht="18" customHeight="1" x14ac:dyDescent="0.15">
      <c r="B15" s="152">
        <v>8</v>
      </c>
      <c r="C15" s="126" t="s">
        <v>585</v>
      </c>
      <c r="D15" s="126"/>
      <c r="E15" s="126"/>
      <c r="F15" s="1" t="s">
        <v>12</v>
      </c>
      <c r="G15" s="53">
        <v>1</v>
      </c>
      <c r="H15" s="7"/>
      <c r="I15" s="7"/>
      <c r="J15" s="7"/>
      <c r="K15" s="7"/>
      <c r="L15" s="7"/>
      <c r="M15" s="7"/>
    </row>
    <row r="16" spans="2:13" ht="18" customHeight="1" x14ac:dyDescent="0.15">
      <c r="B16" s="152">
        <v>9</v>
      </c>
      <c r="C16" s="126" t="s">
        <v>586</v>
      </c>
      <c r="D16" s="126"/>
      <c r="E16" s="47"/>
      <c r="F16" s="1" t="s">
        <v>12</v>
      </c>
      <c r="G16" s="53">
        <v>1</v>
      </c>
      <c r="H16" s="7"/>
      <c r="I16" s="7"/>
      <c r="J16" s="7"/>
      <c r="K16" s="7"/>
      <c r="L16" s="7"/>
      <c r="M16" s="7"/>
    </row>
    <row r="17" spans="2:13" ht="18" customHeight="1" x14ac:dyDescent="0.15">
      <c r="B17" s="152"/>
      <c r="C17" s="126"/>
      <c r="D17" s="126"/>
      <c r="E17" s="126"/>
      <c r="F17" s="1"/>
      <c r="G17" s="53"/>
      <c r="H17" s="53"/>
      <c r="I17" s="53"/>
      <c r="J17" s="53"/>
      <c r="K17" s="72"/>
      <c r="L17" s="72"/>
      <c r="M17" s="73"/>
    </row>
    <row r="18" spans="2:13" ht="18" customHeight="1" x14ac:dyDescent="0.15">
      <c r="B18" s="152"/>
      <c r="C18" s="126"/>
      <c r="D18" s="126"/>
      <c r="E18" s="126"/>
      <c r="F18" s="1"/>
      <c r="G18" s="53"/>
      <c r="H18" s="53"/>
      <c r="I18" s="53"/>
      <c r="J18" s="53"/>
      <c r="K18" s="72"/>
      <c r="L18" s="72"/>
      <c r="M18" s="73"/>
    </row>
    <row r="19" spans="2:13" ht="18" customHeight="1" x14ac:dyDescent="0.15">
      <c r="B19" s="152"/>
      <c r="C19" s="126"/>
      <c r="D19" s="126"/>
      <c r="E19" s="126"/>
      <c r="F19" s="1"/>
      <c r="G19" s="53"/>
      <c r="H19" s="53"/>
      <c r="I19" s="53"/>
      <c r="J19" s="53"/>
      <c r="K19" s="72"/>
      <c r="L19" s="72"/>
      <c r="M19" s="73"/>
    </row>
    <row r="20" spans="2:13" ht="18" customHeight="1" x14ac:dyDescent="0.15">
      <c r="B20" s="152"/>
      <c r="C20" s="126"/>
      <c r="D20" s="126"/>
      <c r="E20" s="126"/>
      <c r="F20" s="1"/>
      <c r="G20" s="53"/>
      <c r="H20" s="53"/>
      <c r="I20" s="53"/>
      <c r="J20" s="53"/>
      <c r="K20" s="72"/>
      <c r="L20" s="72"/>
      <c r="M20" s="73"/>
    </row>
    <row r="21" spans="2:13" ht="18" customHeight="1" x14ac:dyDescent="0.15">
      <c r="B21" s="152"/>
      <c r="C21" s="126"/>
      <c r="D21" s="126"/>
      <c r="E21" s="46"/>
      <c r="F21" s="1"/>
      <c r="G21" s="53"/>
      <c r="H21" s="53"/>
      <c r="I21" s="53"/>
      <c r="J21" s="53"/>
      <c r="K21" s="72"/>
      <c r="L21" s="72"/>
      <c r="M21" s="73"/>
    </row>
    <row r="22" spans="2:13" ht="18" customHeight="1" x14ac:dyDescent="0.15">
      <c r="B22" s="152"/>
      <c r="C22" s="126"/>
      <c r="D22" s="126"/>
      <c r="E22" s="126"/>
      <c r="F22" s="1"/>
      <c r="G22" s="53"/>
      <c r="H22" s="53"/>
      <c r="I22" s="53"/>
      <c r="J22" s="53"/>
      <c r="K22" s="72"/>
      <c r="L22" s="72"/>
      <c r="M22" s="73"/>
    </row>
    <row r="23" spans="2:13" ht="18" customHeight="1" x14ac:dyDescent="0.15">
      <c r="B23" s="152"/>
      <c r="C23" s="126"/>
      <c r="D23" s="6"/>
      <c r="E23" s="126"/>
      <c r="F23" s="1"/>
      <c r="G23" s="53"/>
      <c r="H23" s="53"/>
      <c r="I23" s="53"/>
      <c r="J23" s="53"/>
      <c r="K23" s="72"/>
      <c r="L23" s="72"/>
      <c r="M23" s="73"/>
    </row>
    <row r="24" spans="2:13" ht="18" customHeight="1" x14ac:dyDescent="0.15">
      <c r="B24" s="152"/>
      <c r="C24" s="126"/>
      <c r="D24" s="6"/>
      <c r="E24" s="126"/>
      <c r="F24" s="1"/>
      <c r="G24" s="53"/>
      <c r="H24" s="53"/>
      <c r="I24" s="53"/>
      <c r="J24" s="53"/>
      <c r="K24" s="72"/>
      <c r="L24" s="72"/>
      <c r="M24" s="73"/>
    </row>
    <row r="25" spans="2:13" ht="18" customHeight="1" x14ac:dyDescent="0.15">
      <c r="B25" s="152"/>
      <c r="C25" s="126"/>
      <c r="D25" s="126"/>
      <c r="E25" s="126"/>
      <c r="F25" s="1"/>
      <c r="G25" s="53"/>
      <c r="H25" s="53"/>
      <c r="I25" s="53"/>
      <c r="J25" s="53"/>
      <c r="K25" s="72"/>
      <c r="L25" s="72"/>
      <c r="M25" s="73"/>
    </row>
    <row r="26" spans="2:13" ht="18" customHeight="1" x14ac:dyDescent="0.15">
      <c r="B26" s="152"/>
      <c r="C26" s="126"/>
      <c r="D26" s="126"/>
      <c r="E26" s="126"/>
      <c r="F26" s="1"/>
      <c r="G26" s="53"/>
      <c r="H26" s="53"/>
      <c r="I26" s="53"/>
      <c r="J26" s="53"/>
      <c r="K26" s="72"/>
      <c r="L26" s="72"/>
      <c r="M26" s="73"/>
    </row>
    <row r="27" spans="2:13" ht="18" customHeight="1" x14ac:dyDescent="0.15">
      <c r="B27" s="152"/>
      <c r="C27" s="126"/>
      <c r="D27" s="126"/>
      <c r="E27" s="47"/>
      <c r="F27" s="1"/>
      <c r="G27" s="53"/>
      <c r="H27" s="53"/>
      <c r="I27" s="53"/>
      <c r="J27" s="53"/>
      <c r="K27" s="72"/>
      <c r="L27" s="72"/>
      <c r="M27" s="73"/>
    </row>
    <row r="28" spans="2:13" ht="18" customHeight="1" x14ac:dyDescent="0.15">
      <c r="B28" s="152"/>
      <c r="C28" s="126"/>
      <c r="D28" s="126"/>
      <c r="E28" s="126"/>
      <c r="F28" s="1"/>
      <c r="G28" s="53"/>
      <c r="H28" s="53"/>
      <c r="I28" s="53"/>
      <c r="J28" s="53"/>
      <c r="K28" s="72"/>
      <c r="L28" s="72"/>
      <c r="M28" s="73"/>
    </row>
    <row r="29" spans="2:13" ht="18" customHeight="1" x14ac:dyDescent="0.15">
      <c r="B29" s="152"/>
      <c r="C29" s="126"/>
      <c r="D29" s="126"/>
      <c r="E29" s="126"/>
      <c r="F29" s="1"/>
      <c r="G29" s="53"/>
      <c r="H29" s="53"/>
      <c r="I29" s="53"/>
      <c r="J29" s="53"/>
      <c r="K29" s="72"/>
      <c r="L29" s="72"/>
      <c r="M29" s="73"/>
    </row>
    <row r="30" spans="2:13" ht="18" customHeight="1" x14ac:dyDescent="0.15">
      <c r="B30" s="152"/>
      <c r="C30" s="126"/>
      <c r="D30" s="126"/>
      <c r="E30" s="126"/>
      <c r="F30" s="1"/>
      <c r="G30" s="53"/>
      <c r="H30" s="53"/>
      <c r="I30" s="53"/>
      <c r="J30" s="53"/>
      <c r="K30" s="72"/>
      <c r="L30" s="72"/>
      <c r="M30" s="73"/>
    </row>
    <row r="31" spans="2:13" ht="18" customHeight="1" x14ac:dyDescent="0.15">
      <c r="B31" s="152"/>
      <c r="C31" s="126"/>
      <c r="D31" s="126"/>
      <c r="E31" s="126"/>
      <c r="F31" s="1"/>
      <c r="G31" s="53"/>
      <c r="H31" s="53"/>
      <c r="I31" s="53"/>
      <c r="J31" s="53"/>
      <c r="K31" s="72"/>
      <c r="L31" s="72"/>
      <c r="M31" s="73"/>
    </row>
    <row r="32" spans="2:13" ht="18" customHeight="1" x14ac:dyDescent="0.15">
      <c r="B32" s="152"/>
      <c r="C32" s="126"/>
      <c r="D32" s="126"/>
      <c r="E32" s="126"/>
      <c r="F32" s="1"/>
      <c r="G32" s="53"/>
      <c r="H32" s="53"/>
      <c r="I32" s="53"/>
      <c r="J32" s="53"/>
      <c r="K32" s="72"/>
      <c r="L32" s="72"/>
      <c r="M32" s="73"/>
    </row>
    <row r="33" spans="2:13" ht="18" customHeight="1" x14ac:dyDescent="0.15">
      <c r="B33" s="152"/>
      <c r="C33" s="126"/>
      <c r="D33" s="126"/>
      <c r="E33" s="126"/>
      <c r="F33" s="1"/>
      <c r="G33" s="53"/>
      <c r="H33" s="53"/>
      <c r="I33" s="53"/>
      <c r="J33" s="53"/>
      <c r="K33" s="72"/>
      <c r="L33" s="72"/>
      <c r="M33" s="73"/>
    </row>
    <row r="34" spans="2:13" ht="18" customHeight="1" x14ac:dyDescent="0.15">
      <c r="B34" s="152"/>
      <c r="C34" s="126"/>
      <c r="D34" s="126"/>
      <c r="E34" s="126"/>
      <c r="F34" s="1"/>
      <c r="G34" s="53"/>
      <c r="H34" s="53"/>
      <c r="I34" s="53"/>
      <c r="J34" s="53"/>
      <c r="K34" s="72"/>
      <c r="L34" s="72"/>
      <c r="M34" s="73"/>
    </row>
    <row r="35" spans="2:13" ht="18" customHeight="1" x14ac:dyDescent="0.15">
      <c r="B35" s="152"/>
      <c r="C35" s="126" t="s">
        <v>18</v>
      </c>
      <c r="D35" s="126"/>
      <c r="E35" s="126"/>
      <c r="F35" s="1"/>
      <c r="G35" s="53"/>
      <c r="H35" s="53"/>
      <c r="I35" s="53"/>
      <c r="J35" s="53"/>
      <c r="K35" s="72"/>
      <c r="L35" s="7"/>
      <c r="M35" s="73"/>
    </row>
    <row r="36" spans="2:13" ht="18" customHeight="1" x14ac:dyDescent="0.15">
      <c r="B36" s="152"/>
      <c r="C36" s="4"/>
      <c r="D36" s="126"/>
      <c r="E36" s="126"/>
      <c r="F36" s="1"/>
      <c r="G36" s="53"/>
      <c r="H36" s="53"/>
      <c r="I36" s="53"/>
      <c r="J36" s="53"/>
      <c r="K36" s="72"/>
      <c r="L36" s="72"/>
      <c r="M36" s="73"/>
    </row>
    <row r="37" spans="2:13" ht="20.100000000000001" customHeight="1" x14ac:dyDescent="0.15">
      <c r="B37" s="49"/>
      <c r="C37" s="182"/>
      <c r="D37" s="182"/>
      <c r="E37" s="182"/>
      <c r="F37" s="182"/>
      <c r="G37" s="55"/>
      <c r="H37" s="55"/>
      <c r="I37" s="55"/>
      <c r="J37" s="55"/>
      <c r="K37" s="55"/>
      <c r="L37" s="55"/>
      <c r="M37" s="35"/>
    </row>
    <row r="38" spans="2:13" ht="18" customHeight="1" x14ac:dyDescent="0.15">
      <c r="B38" s="152">
        <v>1</v>
      </c>
      <c r="C38" s="126" t="s">
        <v>123</v>
      </c>
      <c r="D38" s="126"/>
      <c r="E38" s="126"/>
      <c r="F38" s="1"/>
      <c r="G38" s="53"/>
      <c r="H38" s="53"/>
      <c r="I38" s="53"/>
      <c r="J38" s="53"/>
      <c r="K38" s="72"/>
      <c r="L38" s="72"/>
      <c r="M38" s="73"/>
    </row>
    <row r="39" spans="2:13" ht="18" customHeight="1" x14ac:dyDescent="0.15">
      <c r="B39" s="152"/>
      <c r="C39" s="126"/>
      <c r="D39" s="126"/>
      <c r="E39" s="126"/>
      <c r="F39" s="79"/>
      <c r="G39" s="80"/>
      <c r="H39" s="95"/>
      <c r="I39" s="4"/>
      <c r="J39" s="4"/>
      <c r="K39" s="125"/>
      <c r="L39" s="72"/>
      <c r="M39" s="73"/>
    </row>
    <row r="40" spans="2:13" ht="18" customHeight="1" x14ac:dyDescent="0.15">
      <c r="B40" s="152" t="s">
        <v>587</v>
      </c>
      <c r="C40" s="126" t="s">
        <v>303</v>
      </c>
      <c r="D40" s="126" t="s">
        <v>588</v>
      </c>
      <c r="E40" s="126" t="s">
        <v>270</v>
      </c>
      <c r="F40" s="79" t="s">
        <v>589</v>
      </c>
      <c r="G40" s="80">
        <f>5215.91+2419.26</f>
        <v>7635.17</v>
      </c>
      <c r="H40" s="97"/>
      <c r="I40" s="7"/>
      <c r="J40" s="7"/>
      <c r="K40" s="7"/>
      <c r="L40" s="7"/>
      <c r="M40" s="130"/>
    </row>
    <row r="41" spans="2:13" ht="18" customHeight="1" x14ac:dyDescent="0.15">
      <c r="B41" s="152"/>
      <c r="C41" s="126"/>
      <c r="D41" s="126" t="s">
        <v>590</v>
      </c>
      <c r="E41" s="126" t="s">
        <v>591</v>
      </c>
      <c r="F41" s="79" t="s">
        <v>592</v>
      </c>
      <c r="G41" s="80">
        <f>753.15+298.22</f>
        <v>1051.3699999999999</v>
      </c>
      <c r="H41" s="97"/>
      <c r="I41" s="7"/>
      <c r="J41" s="7"/>
      <c r="K41" s="7"/>
      <c r="L41" s="7"/>
      <c r="M41" s="130"/>
    </row>
    <row r="42" spans="2:13" ht="18" customHeight="1" x14ac:dyDescent="0.15">
      <c r="B42" s="152"/>
      <c r="C42" s="126"/>
      <c r="D42" s="126"/>
      <c r="E42" s="126"/>
      <c r="F42" s="79"/>
      <c r="G42" s="80"/>
      <c r="H42" s="77"/>
      <c r="I42" s="77"/>
      <c r="J42" s="77"/>
      <c r="K42" s="77"/>
      <c r="L42" s="77"/>
      <c r="M42" s="73"/>
    </row>
    <row r="43" spans="2:13" ht="18" customHeight="1" x14ac:dyDescent="0.15">
      <c r="B43" s="152"/>
      <c r="C43" s="126"/>
      <c r="D43" s="126" t="s">
        <v>150</v>
      </c>
      <c r="E43" s="126" t="s">
        <v>132</v>
      </c>
      <c r="F43" s="79" t="s">
        <v>148</v>
      </c>
      <c r="G43" s="80">
        <f>1792+467.57</f>
        <v>2259.5700000000002</v>
      </c>
      <c r="H43" s="7"/>
      <c r="I43" s="7"/>
      <c r="J43" s="7"/>
      <c r="K43" s="7"/>
      <c r="L43" s="7"/>
      <c r="M43" s="130"/>
    </row>
    <row r="44" spans="2:13" ht="18" customHeight="1" x14ac:dyDescent="0.15">
      <c r="B44" s="152"/>
      <c r="C44" s="126"/>
      <c r="D44" s="126"/>
      <c r="E44" s="46"/>
      <c r="F44" s="79"/>
      <c r="G44" s="80"/>
      <c r="H44" s="77"/>
      <c r="I44" s="77"/>
      <c r="J44" s="77"/>
      <c r="K44" s="77"/>
      <c r="L44" s="77"/>
      <c r="M44" s="73"/>
    </row>
    <row r="45" spans="2:13" ht="18" customHeight="1" x14ac:dyDescent="0.15">
      <c r="B45" s="152"/>
      <c r="C45" s="126"/>
      <c r="D45" s="126" t="s">
        <v>593</v>
      </c>
      <c r="E45" s="126" t="s">
        <v>594</v>
      </c>
      <c r="F45" s="79" t="s">
        <v>8</v>
      </c>
      <c r="G45" s="80">
        <f>9053.28*0.9-G43</f>
        <v>5888.3820000000014</v>
      </c>
      <c r="H45" s="7"/>
      <c r="I45" s="7"/>
      <c r="J45" s="7"/>
      <c r="K45" s="7"/>
      <c r="L45" s="7"/>
      <c r="M45" s="130"/>
    </row>
    <row r="46" spans="2:13" ht="18" customHeight="1" x14ac:dyDescent="0.15">
      <c r="B46" s="152"/>
      <c r="C46" s="126"/>
      <c r="D46" s="6"/>
      <c r="E46" s="126"/>
      <c r="F46" s="79"/>
      <c r="G46" s="80"/>
      <c r="H46" s="72"/>
      <c r="I46" s="125"/>
      <c r="J46" s="125"/>
      <c r="K46" s="77"/>
      <c r="L46" s="77"/>
      <c r="M46" s="73"/>
    </row>
    <row r="47" spans="2:13" ht="18" customHeight="1" x14ac:dyDescent="0.15">
      <c r="B47" s="152"/>
      <c r="C47" s="126"/>
      <c r="D47" s="6"/>
      <c r="E47" s="126"/>
      <c r="F47" s="79"/>
      <c r="G47" s="80"/>
      <c r="H47" s="72"/>
      <c r="I47" s="125"/>
      <c r="J47" s="125"/>
      <c r="K47" s="77"/>
      <c r="L47" s="77"/>
      <c r="M47" s="73"/>
    </row>
    <row r="48" spans="2:13" ht="18" customHeight="1" x14ac:dyDescent="0.15">
      <c r="B48" s="152" t="s">
        <v>595</v>
      </c>
      <c r="C48" s="126" t="s">
        <v>596</v>
      </c>
      <c r="D48" s="126" t="s">
        <v>597</v>
      </c>
      <c r="E48" s="126"/>
      <c r="F48" s="79" t="s">
        <v>8</v>
      </c>
      <c r="G48" s="80">
        <f>1451+75+540</f>
        <v>2066</v>
      </c>
      <c r="H48" s="7"/>
      <c r="I48" s="7"/>
      <c r="J48" s="7"/>
      <c r="K48" s="7"/>
      <c r="L48" s="7"/>
      <c r="M48" s="130"/>
    </row>
    <row r="49" spans="2:13" ht="18" customHeight="1" x14ac:dyDescent="0.15">
      <c r="B49" s="152"/>
      <c r="C49" s="126"/>
      <c r="D49" s="126"/>
      <c r="E49" s="47"/>
      <c r="F49" s="79"/>
      <c r="G49" s="80"/>
      <c r="H49" s="77"/>
      <c r="I49" s="77"/>
      <c r="J49" s="77"/>
      <c r="K49" s="77"/>
      <c r="L49" s="77"/>
      <c r="M49" s="73"/>
    </row>
    <row r="50" spans="2:13" ht="18" customHeight="1" x14ac:dyDescent="0.15">
      <c r="B50" s="152"/>
      <c r="C50" s="126"/>
      <c r="D50" s="126" t="s">
        <v>598</v>
      </c>
      <c r="E50" s="126"/>
      <c r="F50" s="79" t="s">
        <v>8</v>
      </c>
      <c r="G50" s="80">
        <f>1067.34+257.88</f>
        <v>1325.2199999999998</v>
      </c>
      <c r="H50" s="7"/>
      <c r="I50" s="7"/>
      <c r="J50" s="7"/>
      <c r="K50" s="7"/>
      <c r="L50" s="7"/>
      <c r="M50" s="130"/>
    </row>
    <row r="51" spans="2:13" ht="18" customHeight="1" x14ac:dyDescent="0.15">
      <c r="B51" s="152"/>
      <c r="C51" s="126"/>
      <c r="D51" s="126"/>
      <c r="E51" s="47"/>
      <c r="F51" s="79"/>
      <c r="G51" s="80"/>
      <c r="H51" s="77"/>
      <c r="I51" s="77"/>
      <c r="J51" s="77"/>
      <c r="K51" s="77"/>
      <c r="L51" s="77"/>
      <c r="M51" s="73"/>
    </row>
    <row r="52" spans="2:13" ht="18" customHeight="1" x14ac:dyDescent="0.15">
      <c r="B52" s="152"/>
      <c r="C52" s="126"/>
      <c r="D52" s="126" t="s">
        <v>599</v>
      </c>
      <c r="E52" s="126"/>
      <c r="F52" s="79" t="s">
        <v>8</v>
      </c>
      <c r="G52" s="80">
        <f>9053.28</f>
        <v>9053.2800000000007</v>
      </c>
      <c r="H52" s="7"/>
      <c r="I52" s="7"/>
      <c r="J52" s="7"/>
      <c r="K52" s="7"/>
      <c r="L52" s="7"/>
      <c r="M52" s="130"/>
    </row>
    <row r="53" spans="2:13" ht="18" customHeight="1" x14ac:dyDescent="0.15">
      <c r="B53" s="152"/>
      <c r="C53" s="126"/>
      <c r="D53" s="126"/>
      <c r="E53" s="47"/>
      <c r="F53" s="79"/>
      <c r="G53" s="80"/>
      <c r="H53" s="77"/>
      <c r="I53" s="77"/>
      <c r="J53" s="77"/>
      <c r="K53" s="77"/>
      <c r="L53" s="77"/>
      <c r="M53" s="73"/>
    </row>
    <row r="54" spans="2:13" ht="18" customHeight="1" x14ac:dyDescent="0.15">
      <c r="B54" s="152" t="s">
        <v>124</v>
      </c>
      <c r="C54" s="126" t="s">
        <v>600</v>
      </c>
      <c r="D54" s="126" t="s">
        <v>133</v>
      </c>
      <c r="E54" s="126" t="s">
        <v>134</v>
      </c>
      <c r="F54" s="79" t="s">
        <v>135</v>
      </c>
      <c r="G54" s="80">
        <f>2100+467.57</f>
        <v>2567.5700000000002</v>
      </c>
      <c r="H54" s="7"/>
      <c r="I54" s="7"/>
      <c r="J54" s="7"/>
      <c r="K54" s="7"/>
      <c r="L54" s="7"/>
      <c r="M54" s="130"/>
    </row>
    <row r="55" spans="2:13" ht="18" customHeight="1" x14ac:dyDescent="0.15">
      <c r="B55" s="152"/>
      <c r="C55" s="126"/>
      <c r="D55" s="126" t="s">
        <v>239</v>
      </c>
      <c r="E55" s="126" t="s">
        <v>240</v>
      </c>
      <c r="F55" s="79" t="s">
        <v>589</v>
      </c>
      <c r="G55" s="80">
        <f>G40</f>
        <v>7635.17</v>
      </c>
      <c r="H55" s="7"/>
      <c r="I55" s="7"/>
      <c r="J55" s="7"/>
      <c r="K55" s="7"/>
      <c r="L55" s="7"/>
      <c r="M55" s="130"/>
    </row>
    <row r="56" spans="2:13" ht="18" customHeight="1" x14ac:dyDescent="0.15">
      <c r="B56" s="152"/>
      <c r="C56" s="126"/>
      <c r="D56" s="126"/>
      <c r="E56" s="54"/>
      <c r="F56" s="79"/>
      <c r="G56" s="80"/>
      <c r="H56" s="72"/>
      <c r="I56" s="77"/>
      <c r="J56" s="77"/>
      <c r="K56" s="77"/>
      <c r="L56" s="77"/>
      <c r="M56" s="73"/>
    </row>
    <row r="57" spans="2:13" ht="18" customHeight="1" x14ac:dyDescent="0.15">
      <c r="B57" s="152" t="s">
        <v>126</v>
      </c>
      <c r="C57" s="126" t="s">
        <v>601</v>
      </c>
      <c r="D57" s="126" t="s">
        <v>125</v>
      </c>
      <c r="E57" s="54" t="s">
        <v>602</v>
      </c>
      <c r="F57" s="79" t="s">
        <v>8</v>
      </c>
      <c r="G57" s="80">
        <v>350.44</v>
      </c>
      <c r="H57" s="7"/>
      <c r="I57" s="7"/>
      <c r="J57" s="7"/>
      <c r="K57" s="7"/>
      <c r="L57" s="7"/>
      <c r="M57" s="130"/>
    </row>
    <row r="58" spans="2:13" ht="18" customHeight="1" x14ac:dyDescent="0.15">
      <c r="B58" s="152"/>
      <c r="C58" s="126"/>
      <c r="D58" s="126"/>
      <c r="E58" s="126"/>
      <c r="F58" s="79"/>
      <c r="G58" s="80"/>
      <c r="H58" s="72"/>
      <c r="I58" s="77"/>
      <c r="J58" s="77"/>
      <c r="K58" s="77"/>
      <c r="L58" s="77"/>
      <c r="M58" s="73"/>
    </row>
    <row r="59" spans="2:13" ht="18" customHeight="1" x14ac:dyDescent="0.15">
      <c r="B59" s="152"/>
      <c r="C59" s="126"/>
      <c r="D59" s="126" t="s">
        <v>125</v>
      </c>
      <c r="E59" s="54" t="s">
        <v>603</v>
      </c>
      <c r="F59" s="79" t="s">
        <v>8</v>
      </c>
      <c r="G59" s="80">
        <v>258.89999999999998</v>
      </c>
      <c r="H59" s="7"/>
      <c r="I59" s="7"/>
      <c r="J59" s="7"/>
      <c r="K59" s="7"/>
      <c r="L59" s="7"/>
      <c r="M59" s="130"/>
    </row>
    <row r="60" spans="2:13" ht="18" customHeight="1" x14ac:dyDescent="0.15">
      <c r="B60" s="152"/>
      <c r="C60" s="126"/>
      <c r="D60" s="126"/>
      <c r="E60" s="126"/>
      <c r="F60" s="79"/>
      <c r="G60" s="80"/>
      <c r="H60" s="72"/>
      <c r="I60" s="77"/>
      <c r="J60" s="77"/>
      <c r="K60" s="77"/>
      <c r="L60" s="77"/>
      <c r="M60" s="73"/>
    </row>
    <row r="61" spans="2:13" ht="18" customHeight="1" x14ac:dyDescent="0.15">
      <c r="B61" s="152" t="s">
        <v>260</v>
      </c>
      <c r="C61" s="126" t="s">
        <v>304</v>
      </c>
      <c r="D61" s="126" t="s">
        <v>267</v>
      </c>
      <c r="E61" s="126"/>
      <c r="F61" s="79" t="s">
        <v>148</v>
      </c>
      <c r="G61" s="80">
        <f>9053.28</f>
        <v>9053.2800000000007</v>
      </c>
      <c r="H61" s="7"/>
      <c r="I61" s="7"/>
      <c r="J61" s="7"/>
      <c r="K61" s="7"/>
      <c r="L61" s="7"/>
      <c r="M61" s="130"/>
    </row>
    <row r="62" spans="2:13" ht="18" customHeight="1" x14ac:dyDescent="0.15">
      <c r="B62" s="152"/>
      <c r="C62" s="126"/>
      <c r="D62" s="126"/>
      <c r="E62" s="126"/>
      <c r="F62" s="79"/>
      <c r="G62" s="80"/>
      <c r="H62" s="72"/>
      <c r="I62" s="125"/>
      <c r="J62" s="77"/>
      <c r="K62" s="77"/>
      <c r="L62" s="77"/>
      <c r="M62" s="73"/>
    </row>
    <row r="63" spans="2:13" ht="18" customHeight="1" x14ac:dyDescent="0.15">
      <c r="B63" s="152"/>
      <c r="C63" s="126"/>
      <c r="D63" s="126"/>
      <c r="E63" s="126"/>
      <c r="F63" s="79"/>
      <c r="G63" s="80"/>
      <c r="H63" s="80"/>
      <c r="I63" s="80"/>
      <c r="J63" s="80"/>
      <c r="K63" s="80"/>
      <c r="L63" s="80"/>
      <c r="M63" s="73"/>
    </row>
    <row r="64" spans="2:13" ht="18" customHeight="1" x14ac:dyDescent="0.15">
      <c r="B64" s="152"/>
      <c r="C64" s="126"/>
      <c r="D64" s="126"/>
      <c r="E64" s="126"/>
      <c r="F64" s="79"/>
      <c r="G64" s="80"/>
      <c r="H64" s="72"/>
      <c r="I64" s="72"/>
      <c r="J64" s="72"/>
      <c r="K64" s="72"/>
      <c r="L64" s="72"/>
      <c r="M64" s="73"/>
    </row>
    <row r="65" spans="2:13" ht="18" customHeight="1" x14ac:dyDescent="0.15">
      <c r="B65" s="152"/>
      <c r="C65" s="126"/>
      <c r="D65" s="126"/>
      <c r="E65" s="126"/>
      <c r="F65" s="79"/>
      <c r="G65" s="80"/>
      <c r="H65" s="72"/>
      <c r="I65" s="72"/>
      <c r="J65" s="72"/>
      <c r="K65" s="72"/>
      <c r="L65" s="72"/>
      <c r="M65" s="73"/>
    </row>
    <row r="66" spans="2:13" ht="18" customHeight="1" x14ac:dyDescent="0.15">
      <c r="B66" s="152"/>
      <c r="C66" s="126"/>
      <c r="D66" s="126"/>
      <c r="E66" s="126"/>
      <c r="F66" s="79"/>
      <c r="G66" s="80"/>
      <c r="H66" s="72"/>
      <c r="I66" s="72"/>
      <c r="J66" s="72"/>
      <c r="K66" s="72"/>
      <c r="L66" s="72"/>
      <c r="M66" s="73"/>
    </row>
    <row r="67" spans="2:13" ht="18" customHeight="1" x14ac:dyDescent="0.15">
      <c r="B67" s="152"/>
      <c r="C67" s="126" t="s">
        <v>18</v>
      </c>
      <c r="D67" s="126"/>
      <c r="E67" s="126"/>
      <c r="F67" s="79"/>
      <c r="G67" s="80"/>
      <c r="H67" s="72"/>
      <c r="I67" s="72"/>
      <c r="J67" s="72"/>
      <c r="K67" s="72"/>
      <c r="L67" s="7"/>
      <c r="M67" s="73"/>
    </row>
    <row r="68" spans="2:13" ht="18" customHeight="1" x14ac:dyDescent="0.15">
      <c r="B68" s="152"/>
      <c r="C68" s="126"/>
      <c r="D68" s="126"/>
      <c r="E68" s="126"/>
      <c r="F68" s="79"/>
      <c r="G68" s="80"/>
      <c r="H68" s="72"/>
      <c r="I68" s="72"/>
      <c r="J68" s="72"/>
      <c r="K68" s="72"/>
      <c r="L68" s="72"/>
      <c r="M68" s="73"/>
    </row>
    <row r="69" spans="2:13" ht="20.100000000000001" customHeight="1" x14ac:dyDescent="0.15">
      <c r="B69" s="49"/>
      <c r="C69" s="184"/>
      <c r="D69" s="184"/>
      <c r="E69" s="184"/>
      <c r="F69" s="184"/>
      <c r="G69" s="132"/>
      <c r="H69" s="55"/>
      <c r="I69" s="55"/>
      <c r="J69" s="55"/>
      <c r="K69" s="55"/>
      <c r="L69" s="55"/>
      <c r="M69" s="35"/>
    </row>
    <row r="70" spans="2:13" ht="18" customHeight="1" x14ac:dyDescent="0.15">
      <c r="B70" s="152"/>
      <c r="C70" s="126"/>
      <c r="D70" s="126"/>
      <c r="E70" s="126"/>
      <c r="F70" s="79"/>
      <c r="G70" s="80"/>
      <c r="H70" s="72"/>
      <c r="I70" s="72"/>
      <c r="J70" s="72"/>
      <c r="K70" s="72"/>
      <c r="L70" s="72"/>
      <c r="M70" s="73"/>
    </row>
    <row r="71" spans="2:13" ht="18" customHeight="1" x14ac:dyDescent="0.15">
      <c r="B71" s="152" t="s">
        <v>540</v>
      </c>
      <c r="C71" s="126" t="s">
        <v>728</v>
      </c>
      <c r="D71" s="126"/>
      <c r="E71" s="126"/>
      <c r="F71" s="79"/>
      <c r="G71" s="80"/>
      <c r="H71" s="125"/>
      <c r="I71" s="125"/>
      <c r="J71" s="125"/>
      <c r="K71" s="125"/>
      <c r="L71" s="125"/>
      <c r="M71" s="73"/>
    </row>
    <row r="72" spans="2:13" ht="21.6" customHeight="1" x14ac:dyDescent="0.15">
      <c r="B72" s="152"/>
      <c r="C72" s="126" t="s">
        <v>14</v>
      </c>
      <c r="D72" s="126" t="s">
        <v>9</v>
      </c>
      <c r="E72" s="46"/>
      <c r="F72" s="79" t="s">
        <v>592</v>
      </c>
      <c r="G72" s="80">
        <f>50</f>
        <v>50</v>
      </c>
      <c r="H72" s="7"/>
      <c r="I72" s="7"/>
      <c r="J72" s="7"/>
      <c r="K72" s="7"/>
      <c r="L72" s="7"/>
      <c r="M72" s="130"/>
    </row>
    <row r="73" spans="2:13" ht="27" customHeight="1" x14ac:dyDescent="0.15">
      <c r="B73" s="152"/>
      <c r="C73" s="126" t="s">
        <v>65</v>
      </c>
      <c r="D73" s="126" t="s">
        <v>703</v>
      </c>
      <c r="E73" s="126"/>
      <c r="F73" s="79" t="s">
        <v>8</v>
      </c>
      <c r="G73" s="80">
        <f>G75</f>
        <v>2064.6999999999998</v>
      </c>
      <c r="H73" s="7"/>
      <c r="I73" s="7"/>
      <c r="J73" s="7"/>
      <c r="K73" s="7"/>
      <c r="L73" s="7"/>
      <c r="M73" s="130"/>
    </row>
    <row r="74" spans="2:13" ht="18" customHeight="1" x14ac:dyDescent="0.15">
      <c r="B74" s="152"/>
      <c r="C74" s="126"/>
      <c r="D74" s="46" t="s">
        <v>336</v>
      </c>
      <c r="E74" s="126"/>
      <c r="F74" s="79" t="s">
        <v>8</v>
      </c>
      <c r="G74" s="80">
        <f>G75</f>
        <v>2064.6999999999998</v>
      </c>
      <c r="H74" s="7"/>
      <c r="I74" s="7"/>
      <c r="J74" s="7"/>
      <c r="K74" s="7"/>
      <c r="L74" s="7"/>
      <c r="M74" s="130"/>
    </row>
    <row r="75" spans="2:13" ht="18" customHeight="1" x14ac:dyDescent="0.15">
      <c r="B75" s="152"/>
      <c r="C75" s="126" t="s">
        <v>729</v>
      </c>
      <c r="D75" s="6" t="s">
        <v>139</v>
      </c>
      <c r="E75" s="126"/>
      <c r="F75" s="79" t="s">
        <v>8</v>
      </c>
      <c r="G75" s="80">
        <f>1381+68.7+75+540</f>
        <v>2064.6999999999998</v>
      </c>
      <c r="H75" s="7"/>
      <c r="I75" s="7"/>
      <c r="J75" s="7"/>
      <c r="K75" s="7"/>
      <c r="L75" s="7"/>
      <c r="M75" s="128"/>
    </row>
    <row r="76" spans="2:13" ht="18" customHeight="1" x14ac:dyDescent="0.15">
      <c r="B76" s="152"/>
      <c r="C76" s="126"/>
      <c r="D76" s="6" t="s">
        <v>138</v>
      </c>
      <c r="E76" s="126"/>
      <c r="F76" s="79" t="s">
        <v>8</v>
      </c>
      <c r="G76" s="80">
        <f>352+102+15</f>
        <v>469</v>
      </c>
      <c r="H76" s="7"/>
      <c r="I76" s="7"/>
      <c r="J76" s="7"/>
      <c r="K76" s="7"/>
      <c r="L76" s="7"/>
      <c r="M76" s="128"/>
    </row>
    <row r="77" spans="2:13" ht="18" customHeight="1" x14ac:dyDescent="0.15">
      <c r="B77" s="152"/>
      <c r="C77" s="126"/>
      <c r="D77" s="126" t="s">
        <v>230</v>
      </c>
      <c r="E77" s="126"/>
      <c r="F77" s="79" t="s">
        <v>592</v>
      </c>
      <c r="G77" s="80">
        <f>775+225</f>
        <v>1000</v>
      </c>
      <c r="H77" s="7"/>
      <c r="I77" s="7"/>
      <c r="J77" s="7"/>
      <c r="K77" s="7"/>
      <c r="L77" s="7"/>
      <c r="M77" s="128"/>
    </row>
    <row r="78" spans="2:13" ht="18" customHeight="1" x14ac:dyDescent="0.15">
      <c r="B78" s="152"/>
      <c r="C78" s="126" t="s">
        <v>19</v>
      </c>
      <c r="D78" s="126"/>
      <c r="E78" s="126" t="s">
        <v>604</v>
      </c>
      <c r="F78" s="79" t="s">
        <v>16</v>
      </c>
      <c r="G78" s="80">
        <f>18+9</f>
        <v>27</v>
      </c>
      <c r="H78" s="7"/>
      <c r="I78" s="7"/>
      <c r="J78" s="7"/>
      <c r="K78" s="7"/>
      <c r="L78" s="7"/>
      <c r="M78" s="130"/>
    </row>
    <row r="79" spans="2:13" ht="18" customHeight="1" x14ac:dyDescent="0.15">
      <c r="B79" s="152"/>
      <c r="C79" s="126" t="s">
        <v>20</v>
      </c>
      <c r="D79" s="126"/>
      <c r="E79" s="47" t="s">
        <v>21</v>
      </c>
      <c r="F79" s="79" t="s">
        <v>16</v>
      </c>
      <c r="G79" s="80">
        <f>18+9</f>
        <v>27</v>
      </c>
      <c r="H79" s="7"/>
      <c r="I79" s="7"/>
      <c r="J79" s="7"/>
      <c r="K79" s="7"/>
      <c r="L79" s="7"/>
      <c r="M79" s="130"/>
    </row>
    <row r="80" spans="2:13" ht="18" customHeight="1" x14ac:dyDescent="0.15">
      <c r="B80" s="152"/>
      <c r="C80" s="126" t="s">
        <v>237</v>
      </c>
      <c r="D80" s="126"/>
      <c r="E80" s="47" t="s">
        <v>337</v>
      </c>
      <c r="F80" s="79" t="s">
        <v>592</v>
      </c>
      <c r="G80" s="80">
        <v>416</v>
      </c>
      <c r="H80" s="7"/>
      <c r="I80" s="7"/>
      <c r="J80" s="7"/>
      <c r="K80" s="7"/>
      <c r="L80" s="7"/>
      <c r="M80" s="130"/>
    </row>
    <row r="81" spans="2:13" ht="18" customHeight="1" x14ac:dyDescent="0.15">
      <c r="B81" s="152"/>
      <c r="C81" s="126"/>
      <c r="D81" s="126"/>
      <c r="E81" s="126"/>
      <c r="F81" s="1"/>
      <c r="G81" s="53"/>
      <c r="H81" s="7"/>
      <c r="I81" s="7"/>
      <c r="J81" s="7"/>
      <c r="K81" s="7"/>
      <c r="L81" s="7"/>
      <c r="M81" s="130"/>
    </row>
    <row r="82" spans="2:13" ht="18" customHeight="1" x14ac:dyDescent="0.15">
      <c r="B82" s="152"/>
      <c r="C82" s="126"/>
      <c r="D82" s="126"/>
      <c r="E82" s="126"/>
      <c r="F82" s="1"/>
      <c r="G82" s="53"/>
      <c r="H82" s="7"/>
      <c r="I82" s="7"/>
      <c r="J82" s="7"/>
      <c r="K82" s="7"/>
      <c r="L82" s="7"/>
      <c r="M82" s="130"/>
    </row>
    <row r="83" spans="2:13" ht="18" customHeight="1" x14ac:dyDescent="0.15">
      <c r="B83" s="152" t="s">
        <v>66</v>
      </c>
      <c r="C83" s="126" t="s">
        <v>22</v>
      </c>
      <c r="D83" s="126"/>
      <c r="E83" s="46"/>
      <c r="F83" s="79"/>
      <c r="G83" s="80"/>
      <c r="H83" s="77"/>
      <c r="I83" s="77"/>
      <c r="J83" s="77"/>
      <c r="K83" s="77"/>
      <c r="L83" s="77"/>
      <c r="M83" s="78"/>
    </row>
    <row r="84" spans="2:13" ht="18" customHeight="1" x14ac:dyDescent="0.15">
      <c r="B84" s="152"/>
      <c r="C84" s="126" t="s">
        <v>23</v>
      </c>
      <c r="D84" s="126"/>
      <c r="E84" s="46"/>
      <c r="F84" s="79" t="s">
        <v>16</v>
      </c>
      <c r="G84" s="80">
        <v>27</v>
      </c>
      <c r="H84" s="77"/>
      <c r="I84" s="77"/>
      <c r="J84" s="77"/>
      <c r="K84" s="77"/>
      <c r="L84" s="77"/>
      <c r="M84" s="78"/>
    </row>
    <row r="85" spans="2:13" ht="18" customHeight="1" x14ac:dyDescent="0.15">
      <c r="B85" s="152"/>
      <c r="C85" s="126" t="s">
        <v>606</v>
      </c>
      <c r="D85" s="126"/>
      <c r="E85" s="46" t="s">
        <v>607</v>
      </c>
      <c r="F85" s="79" t="s">
        <v>592</v>
      </c>
      <c r="G85" s="80">
        <f>6.4*27</f>
        <v>172.8</v>
      </c>
      <c r="H85" s="7"/>
      <c r="I85" s="7"/>
      <c r="J85" s="7"/>
      <c r="K85" s="7"/>
      <c r="L85" s="7"/>
      <c r="M85" s="130"/>
    </row>
    <row r="86" spans="2:13" ht="18" customHeight="1" x14ac:dyDescent="0.15">
      <c r="B86" s="152"/>
      <c r="C86" s="126"/>
      <c r="D86" s="126"/>
      <c r="E86" s="46"/>
      <c r="F86" s="79"/>
      <c r="G86" s="80"/>
      <c r="H86" s="7"/>
      <c r="I86" s="7"/>
      <c r="J86" s="7"/>
      <c r="K86" s="7"/>
      <c r="L86" s="7"/>
      <c r="M86" s="130"/>
    </row>
    <row r="87" spans="2:13" ht="18" customHeight="1" x14ac:dyDescent="0.15">
      <c r="B87" s="152" t="s">
        <v>605</v>
      </c>
      <c r="C87" s="126" t="s">
        <v>261</v>
      </c>
      <c r="D87" s="126"/>
      <c r="E87" s="46"/>
      <c r="F87" s="79"/>
      <c r="G87" s="80"/>
      <c r="H87" s="7"/>
      <c r="I87" s="7"/>
      <c r="J87" s="7"/>
      <c r="K87" s="7"/>
      <c r="L87" s="7"/>
      <c r="M87" s="130"/>
    </row>
    <row r="88" spans="2:13" ht="18" customHeight="1" x14ac:dyDescent="0.15">
      <c r="B88" s="152"/>
      <c r="C88" s="126" t="s">
        <v>65</v>
      </c>
      <c r="D88" s="126"/>
      <c r="E88" s="46" t="s">
        <v>608</v>
      </c>
      <c r="F88" s="79" t="s">
        <v>8</v>
      </c>
      <c r="G88" s="80">
        <v>1871.21</v>
      </c>
      <c r="H88" s="7"/>
      <c r="I88" s="7"/>
      <c r="J88" s="7"/>
      <c r="K88" s="7"/>
      <c r="L88" s="7"/>
      <c r="M88" s="130"/>
    </row>
    <row r="89" spans="2:13" ht="18" customHeight="1" x14ac:dyDescent="0.15">
      <c r="B89" s="152"/>
      <c r="C89" s="126" t="s">
        <v>152</v>
      </c>
      <c r="D89" s="126"/>
      <c r="E89" s="46" t="s">
        <v>719</v>
      </c>
      <c r="F89" s="79" t="s">
        <v>8</v>
      </c>
      <c r="G89" s="80">
        <v>1871.21</v>
      </c>
      <c r="H89" s="7"/>
      <c r="I89" s="7"/>
      <c r="J89" s="7"/>
      <c r="K89" s="7"/>
      <c r="L89" s="7"/>
      <c r="M89" s="130"/>
    </row>
    <row r="90" spans="2:13" ht="18" customHeight="1" x14ac:dyDescent="0.15">
      <c r="B90" s="152"/>
      <c r="C90" s="126" t="s">
        <v>272</v>
      </c>
      <c r="D90" s="126"/>
      <c r="E90" s="46"/>
      <c r="F90" s="79" t="s">
        <v>8</v>
      </c>
      <c r="G90" s="80">
        <v>1871.21</v>
      </c>
      <c r="H90" s="7"/>
      <c r="I90" s="7"/>
      <c r="J90" s="7"/>
      <c r="K90" s="7"/>
      <c r="L90" s="7"/>
      <c r="M90" s="130"/>
    </row>
    <row r="91" spans="2:13" ht="18" customHeight="1" x14ac:dyDescent="0.15">
      <c r="B91" s="152"/>
      <c r="C91" s="126"/>
      <c r="D91" s="126"/>
      <c r="E91" s="47"/>
      <c r="F91" s="79"/>
      <c r="G91" s="80"/>
      <c r="H91" s="7"/>
      <c r="I91" s="7"/>
      <c r="J91" s="7"/>
      <c r="K91" s="7"/>
      <c r="L91" s="7"/>
      <c r="M91" s="130"/>
    </row>
    <row r="92" spans="2:13" s="57" customFormat="1" ht="18" customHeight="1" x14ac:dyDescent="0.15">
      <c r="B92" s="152"/>
      <c r="C92" s="152"/>
      <c r="D92" s="152"/>
      <c r="E92" s="152"/>
      <c r="F92" s="81"/>
      <c r="G92" s="81"/>
      <c r="H92" s="152"/>
      <c r="I92" s="152"/>
      <c r="J92" s="152"/>
      <c r="K92" s="77"/>
      <c r="L92" s="77"/>
      <c r="M92" s="73"/>
    </row>
    <row r="93" spans="2:13" ht="18" customHeight="1" x14ac:dyDescent="0.15">
      <c r="B93" s="152"/>
      <c r="C93" s="116"/>
      <c r="D93" s="152"/>
      <c r="E93" s="152"/>
      <c r="F93" s="81"/>
      <c r="G93" s="81"/>
      <c r="H93" s="152"/>
      <c r="I93" s="152"/>
      <c r="J93" s="152"/>
      <c r="K93" s="77"/>
      <c r="L93" s="77"/>
      <c r="M93" s="73"/>
    </row>
    <row r="94" spans="2:13" ht="18" customHeight="1" x14ac:dyDescent="0.15">
      <c r="B94" s="152"/>
      <c r="C94" s="126"/>
      <c r="D94" s="126"/>
      <c r="E94" s="126"/>
      <c r="F94" s="79"/>
      <c r="G94" s="80"/>
      <c r="H94" s="125"/>
      <c r="I94" s="125"/>
      <c r="J94" s="125"/>
      <c r="K94" s="77"/>
      <c r="L94" s="77"/>
      <c r="M94" s="73"/>
    </row>
    <row r="95" spans="2:13" ht="18" customHeight="1" x14ac:dyDescent="0.15">
      <c r="B95" s="152"/>
      <c r="C95" s="126"/>
      <c r="D95" s="46"/>
      <c r="E95" s="126"/>
      <c r="F95" s="79"/>
      <c r="G95" s="80"/>
      <c r="H95" s="125"/>
      <c r="I95" s="125"/>
      <c r="J95" s="125"/>
      <c r="K95" s="77"/>
      <c r="L95" s="77"/>
      <c r="M95" s="73"/>
    </row>
    <row r="96" spans="2:13" ht="18" customHeight="1" x14ac:dyDescent="0.15">
      <c r="B96" s="152"/>
      <c r="C96" s="126"/>
      <c r="D96" s="6"/>
      <c r="E96" s="126"/>
      <c r="F96" s="79"/>
      <c r="G96" s="80"/>
      <c r="H96" s="125"/>
      <c r="I96" s="125"/>
      <c r="J96" s="125"/>
      <c r="K96" s="77"/>
      <c r="L96" s="77"/>
      <c r="M96" s="73"/>
    </row>
    <row r="97" spans="2:13" s="57" customFormat="1" ht="18" customHeight="1" x14ac:dyDescent="0.15">
      <c r="B97" s="152"/>
      <c r="C97" s="116"/>
      <c r="D97" s="152"/>
      <c r="E97" s="152"/>
      <c r="F97" s="81"/>
      <c r="G97" s="81"/>
      <c r="H97" s="152"/>
      <c r="I97" s="152"/>
      <c r="J97" s="152"/>
      <c r="K97" s="77"/>
      <c r="L97" s="77"/>
      <c r="M97" s="73"/>
    </row>
    <row r="98" spans="2:13" ht="18" customHeight="1" x14ac:dyDescent="0.15">
      <c r="B98" s="152" t="s">
        <v>737</v>
      </c>
      <c r="C98" s="152"/>
      <c r="D98" s="152"/>
      <c r="E98" s="152"/>
      <c r="F98" s="81"/>
      <c r="G98" s="81"/>
      <c r="H98" s="152"/>
      <c r="I98" s="152"/>
      <c r="J98" s="152"/>
      <c r="K98" s="77"/>
      <c r="L98" s="7"/>
      <c r="M98" s="153"/>
    </row>
    <row r="99" spans="2:13" ht="18" customHeight="1" x14ac:dyDescent="0.15">
      <c r="B99" s="152"/>
      <c r="C99" s="126"/>
      <c r="D99" s="126"/>
      <c r="E99" s="126"/>
      <c r="F99" s="79"/>
      <c r="G99" s="80"/>
      <c r="H99" s="72"/>
      <c r="I99" s="72"/>
      <c r="J99" s="72"/>
      <c r="K99" s="77"/>
      <c r="L99" s="77"/>
      <c r="M99" s="73"/>
    </row>
    <row r="100" spans="2:13" ht="20.100000000000001" customHeight="1" x14ac:dyDescent="0.15">
      <c r="B100" s="49"/>
      <c r="C100" s="184"/>
      <c r="D100" s="184"/>
      <c r="E100" s="184"/>
      <c r="F100" s="184"/>
      <c r="G100" s="132"/>
      <c r="H100" s="132"/>
      <c r="I100" s="132"/>
      <c r="J100" s="132"/>
      <c r="K100" s="132"/>
      <c r="L100" s="132"/>
      <c r="M100" s="132"/>
    </row>
    <row r="101" spans="2:13" ht="18" customHeight="1" x14ac:dyDescent="0.15">
      <c r="B101" s="152">
        <v>3</v>
      </c>
      <c r="C101" s="126" t="s">
        <v>27</v>
      </c>
      <c r="D101" s="126"/>
      <c r="E101" s="126"/>
      <c r="F101" s="79"/>
      <c r="G101" s="80"/>
      <c r="H101" s="72"/>
      <c r="I101" s="72"/>
      <c r="J101" s="72"/>
      <c r="K101" s="72"/>
      <c r="L101" s="72"/>
      <c r="M101" s="73"/>
    </row>
    <row r="102" spans="2:13" ht="18" customHeight="1" x14ac:dyDescent="0.15">
      <c r="B102" s="152"/>
      <c r="C102" s="126"/>
      <c r="D102" s="126"/>
      <c r="E102" s="126"/>
      <c r="F102" s="79"/>
      <c r="G102" s="80"/>
      <c r="H102" s="125"/>
      <c r="I102" s="125"/>
      <c r="J102" s="125"/>
      <c r="K102" s="125"/>
      <c r="L102" s="72"/>
      <c r="M102" s="73"/>
    </row>
    <row r="103" spans="2:13" ht="18" customHeight="1" x14ac:dyDescent="0.15">
      <c r="B103" s="152" t="s">
        <v>67</v>
      </c>
      <c r="C103" s="126" t="s">
        <v>263</v>
      </c>
      <c r="D103" s="126"/>
      <c r="E103" s="46"/>
      <c r="F103" s="79"/>
      <c r="G103" s="80"/>
      <c r="H103" s="125"/>
      <c r="I103" s="125"/>
      <c r="J103" s="125"/>
      <c r="K103" s="125"/>
      <c r="L103" s="72"/>
      <c r="M103" s="73"/>
    </row>
    <row r="104" spans="2:13" ht="18" customHeight="1" x14ac:dyDescent="0.15">
      <c r="B104" s="152"/>
      <c r="C104" s="126" t="s">
        <v>262</v>
      </c>
      <c r="D104" s="126"/>
      <c r="E104" s="46" t="s">
        <v>273</v>
      </c>
      <c r="F104" s="79" t="s">
        <v>8</v>
      </c>
      <c r="G104" s="80">
        <f>3183+296+175</f>
        <v>3654</v>
      </c>
      <c r="H104" s="7"/>
      <c r="I104" s="7"/>
      <c r="J104" s="7"/>
      <c r="K104" s="7"/>
      <c r="L104" s="7"/>
      <c r="M104" s="130"/>
    </row>
    <row r="105" spans="2:13" ht="18" customHeight="1" x14ac:dyDescent="0.15">
      <c r="B105" s="152"/>
      <c r="C105" s="126" t="s">
        <v>65</v>
      </c>
      <c r="D105" s="126" t="s">
        <v>25</v>
      </c>
      <c r="E105" s="46" t="s">
        <v>336</v>
      </c>
      <c r="F105" s="79" t="s">
        <v>8</v>
      </c>
      <c r="G105" s="80">
        <f>3183+296+175</f>
        <v>3654</v>
      </c>
      <c r="H105" s="7"/>
      <c r="I105" s="7"/>
      <c r="J105" s="7"/>
      <c r="K105" s="7"/>
      <c r="L105" s="7"/>
      <c r="M105" s="130"/>
    </row>
    <row r="106" spans="2:13" ht="18" customHeight="1" x14ac:dyDescent="0.15">
      <c r="B106" s="152"/>
      <c r="C106" s="126"/>
      <c r="D106" s="126" t="s">
        <v>25</v>
      </c>
      <c r="E106" s="46" t="s">
        <v>331</v>
      </c>
      <c r="F106" s="79" t="s">
        <v>8</v>
      </c>
      <c r="G106" s="80">
        <f>3183+296+175</f>
        <v>3654</v>
      </c>
      <c r="H106" s="7"/>
      <c r="I106" s="7"/>
      <c r="J106" s="7"/>
      <c r="K106" s="7"/>
      <c r="L106" s="7"/>
      <c r="M106" s="130"/>
    </row>
    <row r="107" spans="2:13" ht="27.6" customHeight="1" x14ac:dyDescent="0.15">
      <c r="B107" s="152"/>
      <c r="C107" s="126" t="s">
        <v>9</v>
      </c>
      <c r="D107" s="126" t="s">
        <v>25</v>
      </c>
      <c r="E107" s="126" t="s">
        <v>734</v>
      </c>
      <c r="F107" s="79" t="s">
        <v>592</v>
      </c>
      <c r="G107" s="80">
        <v>450</v>
      </c>
      <c r="H107" s="7"/>
      <c r="I107" s="7"/>
      <c r="J107" s="7"/>
      <c r="K107" s="7"/>
      <c r="L107" s="7"/>
      <c r="M107" s="130"/>
    </row>
    <row r="108" spans="2:13" ht="18" customHeight="1" x14ac:dyDescent="0.15">
      <c r="B108" s="152"/>
      <c r="C108" s="126" t="s">
        <v>26</v>
      </c>
      <c r="D108" s="126" t="s">
        <v>25</v>
      </c>
      <c r="E108" s="66" t="s">
        <v>29</v>
      </c>
      <c r="F108" s="79" t="s">
        <v>16</v>
      </c>
      <c r="G108" s="80">
        <v>30</v>
      </c>
      <c r="H108" s="7"/>
      <c r="I108" s="7"/>
      <c r="J108" s="7"/>
      <c r="K108" s="7"/>
      <c r="L108" s="7"/>
      <c r="M108" s="130"/>
    </row>
    <row r="109" spans="2:13" ht="26.1" customHeight="1" x14ac:dyDescent="0.15">
      <c r="B109" s="152"/>
      <c r="C109" s="117" t="s">
        <v>17</v>
      </c>
      <c r="D109" s="126" t="s">
        <v>25</v>
      </c>
      <c r="E109" s="151" t="s">
        <v>736</v>
      </c>
      <c r="F109" s="79" t="s">
        <v>8</v>
      </c>
      <c r="G109" s="80">
        <f>3183+296+175</f>
        <v>3654</v>
      </c>
      <c r="H109" s="7"/>
      <c r="I109" s="7"/>
      <c r="J109" s="7"/>
      <c r="K109" s="7"/>
      <c r="L109" s="7"/>
      <c r="M109" s="130"/>
    </row>
    <row r="110" spans="2:13" ht="18" customHeight="1" x14ac:dyDescent="0.15">
      <c r="B110" s="152"/>
      <c r="C110" s="126"/>
      <c r="D110" s="126"/>
      <c r="E110" s="56"/>
      <c r="F110" s="79"/>
      <c r="G110" s="80"/>
      <c r="H110" s="77"/>
      <c r="I110" s="77"/>
      <c r="J110" s="77"/>
      <c r="K110" s="77"/>
      <c r="L110" s="77"/>
      <c r="M110" s="73"/>
    </row>
    <row r="111" spans="2:13" ht="18" customHeight="1" x14ac:dyDescent="0.15">
      <c r="B111" s="152" t="s">
        <v>609</v>
      </c>
      <c r="C111" s="126" t="s">
        <v>264</v>
      </c>
      <c r="D111" s="126"/>
      <c r="E111" s="46"/>
      <c r="F111" s="79"/>
      <c r="G111" s="80"/>
      <c r="H111" s="77"/>
      <c r="I111" s="77"/>
      <c r="J111" s="77"/>
      <c r="K111" s="77"/>
      <c r="L111" s="77"/>
      <c r="M111" s="73"/>
    </row>
    <row r="112" spans="2:13" ht="18" customHeight="1" x14ac:dyDescent="0.15">
      <c r="B112" s="152"/>
      <c r="C112" s="126" t="s">
        <v>262</v>
      </c>
      <c r="D112" s="126"/>
      <c r="E112" s="46" t="s">
        <v>273</v>
      </c>
      <c r="F112" s="79" t="s">
        <v>8</v>
      </c>
      <c r="G112" s="80">
        <v>550</v>
      </c>
      <c r="H112" s="7"/>
      <c r="I112" s="7"/>
      <c r="J112" s="7"/>
      <c r="K112" s="7"/>
      <c r="L112" s="7"/>
      <c r="M112" s="130"/>
    </row>
    <row r="113" spans="2:13" ht="18" customHeight="1" x14ac:dyDescent="0.15">
      <c r="B113" s="152"/>
      <c r="C113" s="126" t="s">
        <v>47</v>
      </c>
      <c r="D113" s="126" t="s">
        <v>48</v>
      </c>
      <c r="E113" s="126" t="s">
        <v>83</v>
      </c>
      <c r="F113" s="79" t="s">
        <v>49</v>
      </c>
      <c r="G113" s="80">
        <v>850</v>
      </c>
      <c r="H113" s="7"/>
      <c r="I113" s="7"/>
      <c r="J113" s="7"/>
      <c r="K113" s="7"/>
      <c r="L113" s="7"/>
      <c r="M113" s="94"/>
    </row>
    <row r="114" spans="2:13" ht="18" customHeight="1" x14ac:dyDescent="0.15">
      <c r="B114" s="152"/>
      <c r="C114" s="126" t="s">
        <v>50</v>
      </c>
      <c r="D114" s="126" t="s">
        <v>51</v>
      </c>
      <c r="E114" s="47" t="s">
        <v>52</v>
      </c>
      <c r="F114" s="79" t="s">
        <v>49</v>
      </c>
      <c r="G114" s="80">
        <v>350</v>
      </c>
      <c r="H114" s="7"/>
      <c r="I114" s="7"/>
      <c r="J114" s="7"/>
      <c r="K114" s="7"/>
      <c r="L114" s="7"/>
      <c r="M114" s="130"/>
    </row>
    <row r="115" spans="2:13" ht="18" customHeight="1" x14ac:dyDescent="0.15">
      <c r="B115" s="152"/>
      <c r="C115" s="126" t="s">
        <v>53</v>
      </c>
      <c r="D115" s="126"/>
      <c r="E115" s="126"/>
      <c r="F115" s="79" t="s">
        <v>12</v>
      </c>
      <c r="G115" s="80">
        <v>1</v>
      </c>
      <c r="H115" s="7"/>
      <c r="I115" s="7"/>
      <c r="J115" s="7"/>
      <c r="K115" s="7"/>
      <c r="L115" s="7"/>
      <c r="M115" s="130"/>
    </row>
    <row r="116" spans="2:13" ht="18" customHeight="1" x14ac:dyDescent="0.15">
      <c r="B116" s="152"/>
      <c r="C116" s="126"/>
      <c r="D116" s="126"/>
      <c r="E116" s="126"/>
      <c r="F116" s="79"/>
      <c r="G116" s="80"/>
      <c r="H116" s="77"/>
      <c r="I116" s="77"/>
      <c r="J116" s="77"/>
      <c r="K116" s="77"/>
      <c r="L116" s="77"/>
      <c r="M116" s="45"/>
    </row>
    <row r="117" spans="2:13" ht="18" customHeight="1" x14ac:dyDescent="0.15">
      <c r="B117" s="152" t="s">
        <v>610</v>
      </c>
      <c r="C117" s="126" t="s">
        <v>373</v>
      </c>
      <c r="D117" s="126"/>
      <c r="E117" s="126"/>
      <c r="F117" s="79"/>
      <c r="G117" s="80"/>
      <c r="H117" s="77"/>
      <c r="I117" s="77"/>
      <c r="J117" s="77"/>
      <c r="K117" s="77"/>
      <c r="L117" s="77"/>
      <c r="M117" s="45"/>
    </row>
    <row r="118" spans="2:13" ht="18" customHeight="1" x14ac:dyDescent="0.15">
      <c r="B118" s="152"/>
      <c r="C118" s="126" t="s">
        <v>363</v>
      </c>
      <c r="D118" s="126"/>
      <c r="E118" s="126" t="s">
        <v>364</v>
      </c>
      <c r="F118" s="79" t="s">
        <v>8</v>
      </c>
      <c r="G118" s="80">
        <v>21.3</v>
      </c>
      <c r="H118" s="7"/>
      <c r="I118" s="7"/>
      <c r="J118" s="7"/>
      <c r="K118" s="7"/>
      <c r="L118" s="7"/>
      <c r="M118" s="130"/>
    </row>
    <row r="119" spans="2:13" ht="18" customHeight="1" x14ac:dyDescent="0.15">
      <c r="B119" s="152"/>
      <c r="C119" s="126"/>
      <c r="D119" s="126"/>
      <c r="E119" s="126"/>
      <c r="F119" s="79"/>
      <c r="G119" s="80"/>
      <c r="H119" s="125"/>
      <c r="I119" s="125"/>
      <c r="J119" s="125"/>
      <c r="K119" s="125"/>
      <c r="L119" s="125"/>
      <c r="M119" s="45"/>
    </row>
    <row r="120" spans="2:13" ht="18" customHeight="1" x14ac:dyDescent="0.15">
      <c r="B120" s="152"/>
      <c r="C120" s="126"/>
      <c r="D120" s="126"/>
      <c r="E120" s="126"/>
      <c r="F120" s="79"/>
      <c r="G120" s="80"/>
      <c r="H120" s="125"/>
      <c r="I120" s="125"/>
      <c r="J120" s="125"/>
      <c r="K120" s="125"/>
      <c r="L120" s="125"/>
      <c r="M120" s="45"/>
    </row>
    <row r="121" spans="2:13" ht="18" customHeight="1" x14ac:dyDescent="0.15">
      <c r="B121" s="152"/>
      <c r="C121" s="126"/>
      <c r="D121" s="126"/>
      <c r="E121" s="126"/>
      <c r="F121" s="79"/>
      <c r="G121" s="80"/>
      <c r="H121" s="125"/>
      <c r="I121" s="125"/>
      <c r="J121" s="125"/>
      <c r="K121" s="125"/>
      <c r="L121" s="125"/>
      <c r="M121" s="45"/>
    </row>
    <row r="122" spans="2:13" ht="18" customHeight="1" x14ac:dyDescent="0.15">
      <c r="B122" s="152"/>
      <c r="C122" s="126"/>
      <c r="D122" s="126"/>
      <c r="E122" s="126"/>
      <c r="F122" s="79"/>
      <c r="G122" s="80"/>
      <c r="H122" s="72"/>
      <c r="I122" s="72"/>
      <c r="J122" s="72"/>
      <c r="K122" s="72"/>
      <c r="L122" s="72"/>
      <c r="M122" s="73"/>
    </row>
    <row r="123" spans="2:13" ht="18" customHeight="1" x14ac:dyDescent="0.15">
      <c r="B123" s="152"/>
      <c r="C123" s="126"/>
      <c r="D123" s="126"/>
      <c r="E123" s="126"/>
      <c r="F123" s="79"/>
      <c r="G123" s="80"/>
      <c r="H123" s="72"/>
      <c r="I123" s="72"/>
      <c r="J123" s="72"/>
      <c r="K123" s="72"/>
      <c r="L123" s="72"/>
      <c r="M123" s="73"/>
    </row>
    <row r="124" spans="2:13" ht="18" customHeight="1" x14ac:dyDescent="0.15">
      <c r="B124" s="152"/>
      <c r="C124" s="126"/>
      <c r="D124" s="126"/>
      <c r="E124" s="126"/>
      <c r="F124" s="79"/>
      <c r="G124" s="80"/>
      <c r="H124" s="72"/>
      <c r="I124" s="72"/>
      <c r="J124" s="72"/>
      <c r="K124" s="72"/>
      <c r="L124" s="72"/>
      <c r="M124" s="73"/>
    </row>
    <row r="125" spans="2:13" ht="18" customHeight="1" x14ac:dyDescent="0.15">
      <c r="B125" s="152"/>
      <c r="C125" s="126"/>
      <c r="D125" s="126"/>
      <c r="E125" s="126"/>
      <c r="F125" s="79"/>
      <c r="G125" s="80"/>
      <c r="H125" s="72"/>
      <c r="I125" s="72"/>
      <c r="J125" s="72"/>
      <c r="K125" s="72"/>
      <c r="L125" s="72"/>
      <c r="M125" s="73"/>
    </row>
    <row r="126" spans="2:13" ht="18" customHeight="1" x14ac:dyDescent="0.15">
      <c r="B126" s="152"/>
      <c r="C126" s="126"/>
      <c r="D126" s="126"/>
      <c r="E126" s="126"/>
      <c r="F126" s="79"/>
      <c r="G126" s="80"/>
      <c r="H126" s="72"/>
      <c r="I126" s="72"/>
      <c r="J126" s="72"/>
      <c r="K126" s="72"/>
      <c r="L126" s="72"/>
      <c r="M126" s="73"/>
    </row>
    <row r="127" spans="2:13" ht="18" customHeight="1" x14ac:dyDescent="0.15">
      <c r="B127" s="152"/>
      <c r="C127" s="126"/>
      <c r="D127" s="126"/>
      <c r="E127" s="126"/>
      <c r="F127" s="79"/>
      <c r="G127" s="80"/>
      <c r="H127" s="72"/>
      <c r="I127" s="72"/>
      <c r="J127" s="72"/>
      <c r="K127" s="72"/>
      <c r="L127" s="72"/>
      <c r="M127" s="73"/>
    </row>
    <row r="128" spans="2:13" ht="18" customHeight="1" x14ac:dyDescent="0.15">
      <c r="B128" s="152"/>
      <c r="C128" s="126"/>
      <c r="D128" s="126"/>
      <c r="E128" s="126"/>
      <c r="F128" s="79"/>
      <c r="G128" s="80"/>
      <c r="H128" s="72"/>
      <c r="I128" s="72"/>
      <c r="J128" s="72"/>
      <c r="K128" s="72"/>
      <c r="L128" s="72"/>
      <c r="M128" s="73"/>
    </row>
    <row r="129" spans="2:13" ht="18" customHeight="1" x14ac:dyDescent="0.15">
      <c r="B129" s="152"/>
      <c r="C129" s="126"/>
      <c r="D129" s="126"/>
      <c r="E129" s="126"/>
      <c r="F129" s="79"/>
      <c r="G129" s="80"/>
      <c r="H129" s="72"/>
      <c r="I129" s="72"/>
      <c r="J129" s="72"/>
      <c r="K129" s="72"/>
      <c r="L129" s="72"/>
      <c r="M129" s="73"/>
    </row>
    <row r="130" spans="2:13" ht="18" customHeight="1" x14ac:dyDescent="0.15">
      <c r="B130" s="152"/>
      <c r="C130" s="126" t="s">
        <v>18</v>
      </c>
      <c r="D130" s="126"/>
      <c r="E130" s="126"/>
      <c r="F130" s="79"/>
      <c r="G130" s="80"/>
      <c r="H130" s="72"/>
      <c r="I130" s="72"/>
      <c r="J130" s="72"/>
      <c r="K130" s="72"/>
      <c r="L130" s="7"/>
      <c r="M130" s="73"/>
    </row>
    <row r="131" spans="2:13" ht="18" customHeight="1" x14ac:dyDescent="0.15">
      <c r="B131" s="152"/>
      <c r="C131" s="126"/>
      <c r="D131" s="126"/>
      <c r="E131" s="126"/>
      <c r="F131" s="79"/>
      <c r="G131" s="80"/>
      <c r="H131" s="72"/>
      <c r="I131" s="72"/>
      <c r="J131" s="72"/>
      <c r="K131" s="72"/>
      <c r="L131" s="72"/>
      <c r="M131" s="73"/>
    </row>
    <row r="132" spans="2:13" ht="20.100000000000001" customHeight="1" x14ac:dyDescent="0.15">
      <c r="B132" s="49"/>
      <c r="C132" s="184"/>
      <c r="D132" s="184"/>
      <c r="E132" s="184"/>
      <c r="F132" s="184"/>
      <c r="G132" s="132"/>
      <c r="H132" s="55"/>
      <c r="I132" s="55"/>
      <c r="J132" s="55"/>
      <c r="K132" s="55"/>
      <c r="L132" s="55"/>
      <c r="M132" s="35"/>
    </row>
    <row r="133" spans="2:13" ht="18" customHeight="1" x14ac:dyDescent="0.15">
      <c r="B133" s="152">
        <v>4</v>
      </c>
      <c r="C133" s="126" t="s">
        <v>10</v>
      </c>
      <c r="D133" s="126"/>
      <c r="E133" s="126"/>
      <c r="F133" s="79"/>
      <c r="G133" s="80"/>
      <c r="H133" s="72"/>
      <c r="I133" s="72"/>
      <c r="J133" s="72"/>
      <c r="K133" s="72"/>
      <c r="L133" s="72"/>
      <c r="M133" s="73"/>
    </row>
    <row r="134" spans="2:13" ht="18" customHeight="1" x14ac:dyDescent="0.15">
      <c r="B134" s="152"/>
      <c r="C134" s="126"/>
      <c r="D134" s="126"/>
      <c r="E134" s="126"/>
      <c r="F134" s="79"/>
      <c r="G134" s="80"/>
      <c r="H134" s="125"/>
      <c r="I134" s="125"/>
      <c r="J134" s="125"/>
      <c r="K134" s="125"/>
      <c r="L134" s="72"/>
      <c r="M134" s="73"/>
    </row>
    <row r="135" spans="2:13" ht="18" customHeight="1" x14ac:dyDescent="0.15">
      <c r="B135" s="152" t="s">
        <v>611</v>
      </c>
      <c r="C135" s="126" t="s">
        <v>30</v>
      </c>
      <c r="D135" s="126"/>
      <c r="E135" s="126"/>
      <c r="F135" s="79"/>
      <c r="G135" s="80"/>
      <c r="H135" s="125"/>
      <c r="I135" s="125"/>
      <c r="J135" s="125"/>
      <c r="K135" s="125"/>
      <c r="L135" s="72"/>
      <c r="M135" s="73"/>
    </row>
    <row r="136" spans="2:13" ht="18" customHeight="1" x14ac:dyDescent="0.15">
      <c r="B136" s="152"/>
      <c r="C136" s="126" t="s">
        <v>31</v>
      </c>
      <c r="D136" s="126"/>
      <c r="E136" s="126" t="s">
        <v>332</v>
      </c>
      <c r="F136" s="79" t="s">
        <v>592</v>
      </c>
      <c r="G136" s="80">
        <f>29+88.6+82.7+120</f>
        <v>320.3</v>
      </c>
      <c r="H136" s="105"/>
      <c r="I136" s="7"/>
      <c r="J136" s="7"/>
      <c r="K136" s="7"/>
      <c r="L136" s="7"/>
      <c r="M136" s="130"/>
    </row>
    <row r="137" spans="2:13" ht="18" customHeight="1" x14ac:dyDescent="0.15">
      <c r="B137" s="152"/>
      <c r="C137" s="126"/>
      <c r="D137" s="126"/>
      <c r="E137" s="126" t="s">
        <v>274</v>
      </c>
      <c r="F137" s="79" t="s">
        <v>592</v>
      </c>
      <c r="G137" s="80">
        <f>29+88.6+82.7+120</f>
        <v>320.3</v>
      </c>
      <c r="H137" s="105"/>
      <c r="I137" s="7"/>
      <c r="J137" s="7"/>
      <c r="K137" s="7"/>
      <c r="L137" s="7"/>
      <c r="M137" s="7"/>
    </row>
    <row r="138" spans="2:13" ht="18" customHeight="1" x14ac:dyDescent="0.15">
      <c r="B138" s="152"/>
      <c r="C138" s="126"/>
      <c r="D138" s="126"/>
      <c r="E138" s="151" t="s">
        <v>735</v>
      </c>
      <c r="F138" s="79" t="s">
        <v>592</v>
      </c>
      <c r="G138" s="80">
        <f>29+88.6+82.7+120</f>
        <v>320.3</v>
      </c>
      <c r="H138" s="105"/>
      <c r="I138" s="7"/>
      <c r="J138" s="7"/>
      <c r="K138" s="7"/>
      <c r="L138" s="7"/>
      <c r="M138" s="7"/>
    </row>
    <row r="139" spans="2:13" ht="18" customHeight="1" x14ac:dyDescent="0.15">
      <c r="B139" s="152"/>
      <c r="C139" s="126"/>
      <c r="D139" s="126"/>
      <c r="E139" s="126"/>
      <c r="F139" s="79"/>
      <c r="G139" s="80"/>
      <c r="H139" s="105"/>
      <c r="I139" s="77"/>
      <c r="J139" s="77"/>
      <c r="K139" s="77"/>
      <c r="L139" s="77"/>
      <c r="M139" s="73"/>
    </row>
    <row r="140" spans="2:13" ht="18" customHeight="1" x14ac:dyDescent="0.15">
      <c r="B140" s="152" t="s">
        <v>612</v>
      </c>
      <c r="C140" s="126" t="s">
        <v>613</v>
      </c>
      <c r="D140" s="126"/>
      <c r="E140" s="126"/>
      <c r="F140" s="79"/>
      <c r="G140" s="80"/>
      <c r="H140" s="77"/>
      <c r="I140" s="77"/>
      <c r="J140" s="77"/>
      <c r="K140" s="77"/>
      <c r="L140" s="77"/>
      <c r="M140" s="73"/>
    </row>
    <row r="141" spans="2:13" ht="18" customHeight="1" x14ac:dyDescent="0.15">
      <c r="B141" s="152"/>
      <c r="C141" s="126" t="s">
        <v>31</v>
      </c>
      <c r="D141" s="126"/>
      <c r="E141" s="126" t="s">
        <v>773</v>
      </c>
      <c r="F141" s="79" t="s">
        <v>8</v>
      </c>
      <c r="G141" s="80">
        <f>191*3</f>
        <v>573</v>
      </c>
      <c r="H141" s="7"/>
      <c r="I141" s="7"/>
      <c r="J141" s="7"/>
      <c r="K141" s="7"/>
      <c r="L141" s="7"/>
      <c r="M141" s="130"/>
    </row>
    <row r="142" spans="2:13" ht="18" customHeight="1" x14ac:dyDescent="0.15">
      <c r="B142" s="152"/>
      <c r="C142" s="126"/>
      <c r="D142" s="126"/>
      <c r="E142" s="126" t="s">
        <v>274</v>
      </c>
      <c r="F142" s="79" t="s">
        <v>8</v>
      </c>
      <c r="G142" s="80">
        <f>191*3</f>
        <v>573</v>
      </c>
      <c r="H142" s="7"/>
      <c r="I142" s="7"/>
      <c r="J142" s="7"/>
      <c r="K142" s="7"/>
      <c r="L142" s="7"/>
      <c r="M142" s="130"/>
    </row>
    <row r="143" spans="2:13" ht="18" customHeight="1" x14ac:dyDescent="0.15">
      <c r="B143" s="152"/>
      <c r="C143" s="126"/>
      <c r="D143" s="126"/>
      <c r="E143" s="151" t="s">
        <v>735</v>
      </c>
      <c r="F143" s="79" t="s">
        <v>8</v>
      </c>
      <c r="G143" s="80">
        <f>191*3</f>
        <v>573</v>
      </c>
      <c r="H143" s="7"/>
      <c r="I143" s="7"/>
      <c r="J143" s="7"/>
      <c r="K143" s="7"/>
      <c r="L143" s="7"/>
      <c r="M143" s="130"/>
    </row>
    <row r="144" spans="2:13" ht="18" customHeight="1" x14ac:dyDescent="0.15">
      <c r="B144" s="152"/>
      <c r="C144" s="126"/>
      <c r="D144" s="126"/>
      <c r="E144" s="151"/>
      <c r="F144" s="79"/>
      <c r="G144" s="80"/>
      <c r="H144" s="7"/>
      <c r="I144" s="7"/>
      <c r="J144" s="7"/>
      <c r="K144" s="7"/>
      <c r="L144" s="7"/>
      <c r="M144" s="130"/>
    </row>
    <row r="145" spans="2:13" ht="18" customHeight="1" x14ac:dyDescent="0.15">
      <c r="B145" s="152" t="s">
        <v>614</v>
      </c>
      <c r="C145" s="126" t="s">
        <v>68</v>
      </c>
      <c r="D145" s="126"/>
      <c r="E145" s="151"/>
      <c r="F145" s="79"/>
      <c r="G145" s="80"/>
      <c r="H145" s="7"/>
      <c r="I145" s="7"/>
      <c r="J145" s="7"/>
      <c r="K145" s="7"/>
      <c r="L145" s="7"/>
      <c r="M145" s="130"/>
    </row>
    <row r="146" spans="2:13" ht="18" customHeight="1" x14ac:dyDescent="0.15">
      <c r="B146" s="152"/>
      <c r="C146" s="126" t="s">
        <v>615</v>
      </c>
      <c r="D146" s="126" t="s">
        <v>477</v>
      </c>
      <c r="E146" s="151" t="s">
        <v>774</v>
      </c>
      <c r="F146" s="79" t="s">
        <v>8</v>
      </c>
      <c r="G146" s="80">
        <f>2.72*16*2.9</f>
        <v>126.208</v>
      </c>
      <c r="H146" s="7"/>
      <c r="I146" s="7"/>
      <c r="J146" s="7"/>
      <c r="K146" s="7"/>
      <c r="L146" s="7"/>
      <c r="M146" s="130"/>
    </row>
    <row r="147" spans="2:13" ht="18" customHeight="1" x14ac:dyDescent="0.15">
      <c r="B147" s="152"/>
      <c r="C147" s="126"/>
      <c r="D147" s="126"/>
      <c r="E147" s="151" t="s">
        <v>274</v>
      </c>
      <c r="F147" s="79" t="s">
        <v>8</v>
      </c>
      <c r="G147" s="80">
        <f>2.72*16*2.9</f>
        <v>126.208</v>
      </c>
      <c r="H147" s="7"/>
      <c r="I147" s="7"/>
      <c r="J147" s="7"/>
      <c r="K147" s="7"/>
      <c r="L147" s="7"/>
      <c r="M147" s="130"/>
    </row>
    <row r="148" spans="2:13" ht="18" customHeight="1" x14ac:dyDescent="0.15">
      <c r="B148" s="152"/>
      <c r="C148" s="126"/>
      <c r="D148" s="126"/>
      <c r="E148" s="151" t="s">
        <v>735</v>
      </c>
      <c r="F148" s="79" t="s">
        <v>8</v>
      </c>
      <c r="G148" s="80">
        <f>2.72*16*2.9</f>
        <v>126.208</v>
      </c>
      <c r="H148" s="7"/>
      <c r="I148" s="7"/>
      <c r="J148" s="7"/>
      <c r="K148" s="7"/>
      <c r="L148" s="7"/>
      <c r="M148" s="130"/>
    </row>
    <row r="149" spans="2:13" ht="18" customHeight="1" x14ac:dyDescent="0.15">
      <c r="B149" s="152"/>
      <c r="C149" s="126" t="s">
        <v>616</v>
      </c>
      <c r="D149" s="126" t="s">
        <v>477</v>
      </c>
      <c r="E149" s="151" t="s">
        <v>774</v>
      </c>
      <c r="F149" s="79" t="s">
        <v>8</v>
      </c>
      <c r="G149" s="80">
        <f>2.52*3+3.78*3+1.785*3*2.9</f>
        <v>34.429499999999997</v>
      </c>
      <c r="H149" s="7"/>
      <c r="I149" s="7"/>
      <c r="J149" s="7"/>
      <c r="K149" s="7"/>
      <c r="L149" s="7"/>
      <c r="M149" s="130"/>
    </row>
    <row r="150" spans="2:13" ht="18" customHeight="1" x14ac:dyDescent="0.15">
      <c r="B150" s="152"/>
      <c r="C150" s="126"/>
      <c r="D150" s="126"/>
      <c r="E150" s="151" t="s">
        <v>274</v>
      </c>
      <c r="F150" s="79" t="s">
        <v>8</v>
      </c>
      <c r="G150" s="80">
        <f>2.52*3+3.78*3+1.785*3*2.9</f>
        <v>34.429499999999997</v>
      </c>
      <c r="H150" s="7"/>
      <c r="I150" s="7"/>
      <c r="J150" s="7"/>
      <c r="K150" s="7"/>
      <c r="L150" s="7"/>
      <c r="M150" s="130"/>
    </row>
    <row r="151" spans="2:13" ht="18" customHeight="1" x14ac:dyDescent="0.15">
      <c r="B151" s="152"/>
      <c r="C151" s="126"/>
      <c r="D151" s="126"/>
      <c r="E151" s="151" t="s">
        <v>735</v>
      </c>
      <c r="F151" s="79" t="s">
        <v>8</v>
      </c>
      <c r="G151" s="80">
        <f>2.52*3+3.78*3+1.785*3*2.9</f>
        <v>34.429499999999997</v>
      </c>
      <c r="H151" s="7"/>
      <c r="I151" s="7"/>
      <c r="J151" s="7"/>
      <c r="K151" s="7"/>
      <c r="L151" s="7"/>
      <c r="M151" s="130"/>
    </row>
    <row r="152" spans="2:13" ht="18" customHeight="1" x14ac:dyDescent="0.15">
      <c r="B152" s="152"/>
      <c r="C152" s="126" t="s">
        <v>347</v>
      </c>
      <c r="D152" s="126" t="s">
        <v>348</v>
      </c>
      <c r="E152" s="151" t="s">
        <v>774</v>
      </c>
      <c r="F152" s="79" t="s">
        <v>8</v>
      </c>
      <c r="G152" s="80">
        <v>1.8</v>
      </c>
      <c r="H152" s="7"/>
      <c r="I152" s="7"/>
      <c r="J152" s="7"/>
      <c r="K152" s="7"/>
      <c r="L152" s="7"/>
      <c r="M152" s="130"/>
    </row>
    <row r="153" spans="2:13" ht="18" customHeight="1" x14ac:dyDescent="0.15">
      <c r="B153" s="152"/>
      <c r="C153" s="126"/>
      <c r="D153" s="126"/>
      <c r="E153" s="126" t="s">
        <v>274</v>
      </c>
      <c r="F153" s="79" t="s">
        <v>8</v>
      </c>
      <c r="G153" s="80">
        <v>1.8</v>
      </c>
      <c r="H153" s="7"/>
      <c r="I153" s="7"/>
      <c r="J153" s="7"/>
      <c r="K153" s="7"/>
      <c r="L153" s="7"/>
      <c r="M153" s="130"/>
    </row>
    <row r="154" spans="2:13" ht="18" customHeight="1" x14ac:dyDescent="0.15">
      <c r="B154" s="152"/>
      <c r="C154" s="126"/>
      <c r="D154" s="126"/>
      <c r="E154" s="151" t="s">
        <v>735</v>
      </c>
      <c r="F154" s="79" t="s">
        <v>8</v>
      </c>
      <c r="G154" s="80">
        <v>1.8</v>
      </c>
      <c r="H154" s="7"/>
      <c r="I154" s="7"/>
      <c r="J154" s="7"/>
      <c r="K154" s="7"/>
      <c r="L154" s="7"/>
      <c r="M154" s="130"/>
    </row>
    <row r="155" spans="2:13" ht="18" customHeight="1" x14ac:dyDescent="0.15">
      <c r="B155" s="152"/>
      <c r="C155" s="126"/>
      <c r="D155" s="126"/>
      <c r="E155" s="126"/>
      <c r="F155" s="79"/>
      <c r="G155" s="80"/>
      <c r="H155" s="125"/>
      <c r="I155" s="125"/>
      <c r="J155" s="125"/>
      <c r="K155" s="125"/>
      <c r="L155" s="125"/>
      <c r="M155" s="45"/>
    </row>
    <row r="156" spans="2:13" ht="18" customHeight="1" x14ac:dyDescent="0.15">
      <c r="B156" s="152" t="s">
        <v>740</v>
      </c>
      <c r="C156" s="126" t="s">
        <v>707</v>
      </c>
      <c r="D156" s="126"/>
      <c r="E156" s="126"/>
      <c r="F156" s="79"/>
      <c r="G156" s="80"/>
      <c r="H156" s="125"/>
      <c r="I156" s="125"/>
      <c r="J156" s="125"/>
      <c r="K156" s="125"/>
      <c r="L156" s="125"/>
      <c r="M156" s="45"/>
    </row>
    <row r="157" spans="2:13" ht="18" customHeight="1" x14ac:dyDescent="0.15">
      <c r="B157" s="152"/>
      <c r="C157" s="126" t="s">
        <v>708</v>
      </c>
      <c r="D157" s="126" t="s">
        <v>709</v>
      </c>
      <c r="E157" s="126" t="s">
        <v>773</v>
      </c>
      <c r="F157" s="79" t="s">
        <v>8</v>
      </c>
      <c r="G157" s="4">
        <v>178</v>
      </c>
      <c r="H157" s="7"/>
      <c r="I157" s="7"/>
      <c r="J157" s="7"/>
      <c r="K157" s="7"/>
      <c r="L157" s="7"/>
      <c r="M157" s="130"/>
    </row>
    <row r="158" spans="2:13" ht="18" customHeight="1" x14ac:dyDescent="0.15">
      <c r="B158" s="152"/>
      <c r="C158" s="126"/>
      <c r="D158" s="126"/>
      <c r="E158" s="126" t="s">
        <v>274</v>
      </c>
      <c r="F158" s="79" t="s">
        <v>8</v>
      </c>
      <c r="G158" s="4">
        <v>178</v>
      </c>
      <c r="H158" s="7"/>
      <c r="I158" s="7"/>
      <c r="J158" s="7"/>
      <c r="K158" s="7"/>
      <c r="L158" s="7"/>
      <c r="M158" s="130"/>
    </row>
    <row r="159" spans="2:13" ht="18" customHeight="1" x14ac:dyDescent="0.15">
      <c r="B159" s="152"/>
      <c r="C159" s="126"/>
      <c r="D159" s="126"/>
      <c r="E159" s="151" t="s">
        <v>735</v>
      </c>
      <c r="F159" s="79" t="s">
        <v>8</v>
      </c>
      <c r="G159" s="4">
        <v>178</v>
      </c>
      <c r="H159" s="7"/>
      <c r="I159" s="7"/>
      <c r="J159" s="7"/>
      <c r="K159" s="7"/>
      <c r="L159" s="7"/>
      <c r="M159" s="130"/>
    </row>
    <row r="160" spans="2:13" ht="18" customHeight="1" x14ac:dyDescent="0.15">
      <c r="B160" s="152"/>
      <c r="C160" s="126"/>
      <c r="D160" s="126"/>
      <c r="E160" s="126"/>
      <c r="F160" s="1"/>
      <c r="G160" s="53"/>
      <c r="H160" s="72"/>
      <c r="I160" s="72"/>
      <c r="J160" s="72"/>
      <c r="K160" s="72"/>
      <c r="L160" s="72"/>
      <c r="M160" s="73"/>
    </row>
    <row r="161" spans="2:13" ht="18" customHeight="1" x14ac:dyDescent="0.15">
      <c r="B161" s="152"/>
      <c r="C161" s="126"/>
      <c r="D161" s="126"/>
      <c r="E161" s="126"/>
      <c r="F161" s="1"/>
      <c r="G161" s="53"/>
      <c r="H161" s="72"/>
      <c r="I161" s="72"/>
      <c r="J161" s="72"/>
      <c r="K161" s="72"/>
      <c r="L161" s="72"/>
      <c r="M161" s="73"/>
    </row>
    <row r="162" spans="2:13" ht="18" customHeight="1" x14ac:dyDescent="0.15">
      <c r="B162" s="152"/>
      <c r="C162" s="126" t="s">
        <v>18</v>
      </c>
      <c r="D162" s="126"/>
      <c r="E162" s="126"/>
      <c r="F162" s="1"/>
      <c r="G162" s="53"/>
      <c r="H162" s="72"/>
      <c r="I162" s="72"/>
      <c r="J162" s="72"/>
      <c r="K162" s="72"/>
      <c r="L162" s="7"/>
      <c r="M162" s="73"/>
    </row>
    <row r="163" spans="2:13" ht="18" customHeight="1" x14ac:dyDescent="0.15">
      <c r="B163" s="152"/>
      <c r="C163" s="126"/>
      <c r="D163" s="126"/>
      <c r="E163" s="126"/>
      <c r="F163" s="1"/>
      <c r="G163" s="53"/>
      <c r="H163" s="72"/>
      <c r="I163" s="72"/>
      <c r="J163" s="72"/>
      <c r="K163" s="72"/>
      <c r="L163" s="72"/>
      <c r="M163" s="73"/>
    </row>
    <row r="164" spans="2:13" ht="20.100000000000001" customHeight="1" x14ac:dyDescent="0.15">
      <c r="B164" s="49"/>
      <c r="C164" s="182"/>
      <c r="D164" s="182"/>
      <c r="E164" s="182"/>
      <c r="F164" s="182"/>
      <c r="G164" s="55"/>
      <c r="H164" s="55"/>
      <c r="I164" s="55"/>
      <c r="J164" s="55"/>
      <c r="K164" s="55"/>
      <c r="L164" s="55"/>
      <c r="M164" s="35"/>
    </row>
    <row r="165" spans="2:13" ht="18" customHeight="1" x14ac:dyDescent="0.15">
      <c r="B165" s="152">
        <v>5</v>
      </c>
      <c r="C165" s="126" t="s">
        <v>13</v>
      </c>
      <c r="D165" s="126"/>
      <c r="E165" s="126"/>
      <c r="F165" s="1"/>
      <c r="G165" s="53"/>
      <c r="H165" s="72"/>
      <c r="I165" s="72"/>
      <c r="J165" s="72"/>
      <c r="K165" s="72"/>
      <c r="L165" s="72"/>
      <c r="M165" s="73"/>
    </row>
    <row r="166" spans="2:13" ht="18" customHeight="1" x14ac:dyDescent="0.15">
      <c r="B166" s="152"/>
      <c r="C166" s="126"/>
      <c r="D166" s="126"/>
      <c r="E166" s="126"/>
      <c r="F166" s="1"/>
      <c r="G166" s="4"/>
      <c r="H166" s="125"/>
      <c r="I166" s="125"/>
      <c r="J166" s="125"/>
      <c r="K166" s="125"/>
      <c r="L166" s="72"/>
      <c r="M166" s="73"/>
    </row>
    <row r="167" spans="2:13" ht="18" customHeight="1" x14ac:dyDescent="0.15">
      <c r="B167" s="152" t="s">
        <v>617</v>
      </c>
      <c r="C167" s="126" t="s">
        <v>618</v>
      </c>
      <c r="D167" s="126" t="s">
        <v>128</v>
      </c>
      <c r="E167" s="126" t="s">
        <v>619</v>
      </c>
      <c r="F167" s="1" t="s">
        <v>592</v>
      </c>
      <c r="G167" s="4">
        <v>867</v>
      </c>
      <c r="H167" s="7"/>
      <c r="I167" s="7"/>
      <c r="J167" s="7"/>
      <c r="K167" s="7"/>
      <c r="L167" s="7"/>
      <c r="M167" s="130"/>
    </row>
    <row r="168" spans="2:13" ht="18" customHeight="1" x14ac:dyDescent="0.15">
      <c r="B168" s="152"/>
      <c r="C168" s="126"/>
      <c r="D168" s="126" t="s">
        <v>129</v>
      </c>
      <c r="E168" s="126" t="s">
        <v>619</v>
      </c>
      <c r="F168" s="1" t="s">
        <v>592</v>
      </c>
      <c r="G168" s="4">
        <v>345</v>
      </c>
      <c r="H168" s="7"/>
      <c r="I168" s="7"/>
      <c r="J168" s="7"/>
      <c r="K168" s="7"/>
      <c r="L168" s="7"/>
      <c r="M168" s="130"/>
    </row>
    <row r="169" spans="2:13" ht="18" customHeight="1" x14ac:dyDescent="0.15">
      <c r="B169" s="152"/>
      <c r="C169" s="126"/>
      <c r="D169" s="126" t="s">
        <v>130</v>
      </c>
      <c r="E169" s="126" t="s">
        <v>619</v>
      </c>
      <c r="F169" s="1" t="s">
        <v>592</v>
      </c>
      <c r="G169" s="4">
        <v>252</v>
      </c>
      <c r="H169" s="7"/>
      <c r="I169" s="7"/>
      <c r="J169" s="7"/>
      <c r="K169" s="7"/>
      <c r="L169" s="7"/>
      <c r="M169" s="130"/>
    </row>
    <row r="170" spans="2:13" ht="18" customHeight="1" x14ac:dyDescent="0.15">
      <c r="B170" s="152"/>
      <c r="C170" s="126"/>
      <c r="D170" s="126" t="s">
        <v>131</v>
      </c>
      <c r="E170" s="126" t="s">
        <v>620</v>
      </c>
      <c r="F170" s="1" t="s">
        <v>592</v>
      </c>
      <c r="G170" s="4">
        <v>1059</v>
      </c>
      <c r="H170" s="7"/>
      <c r="I170" s="7"/>
      <c r="J170" s="7"/>
      <c r="K170" s="7"/>
      <c r="L170" s="7"/>
      <c r="M170" s="130"/>
    </row>
    <row r="171" spans="2:13" ht="18" customHeight="1" x14ac:dyDescent="0.15">
      <c r="B171" s="152"/>
      <c r="C171" s="126"/>
      <c r="D171" s="126" t="s">
        <v>621</v>
      </c>
      <c r="E171" s="126" t="s">
        <v>622</v>
      </c>
      <c r="F171" s="1" t="s">
        <v>592</v>
      </c>
      <c r="G171" s="4">
        <v>115</v>
      </c>
      <c r="H171" s="7"/>
      <c r="I171" s="7"/>
      <c r="J171" s="7"/>
      <c r="K171" s="7"/>
      <c r="L171" s="7"/>
      <c r="M171" s="130"/>
    </row>
    <row r="172" spans="2:13" ht="18" customHeight="1" x14ac:dyDescent="0.15">
      <c r="B172" s="152"/>
      <c r="C172" s="126"/>
      <c r="D172" s="126" t="s">
        <v>140</v>
      </c>
      <c r="E172" s="126"/>
      <c r="F172" s="1" t="s">
        <v>592</v>
      </c>
      <c r="G172" s="4">
        <v>685</v>
      </c>
      <c r="H172" s="7"/>
      <c r="I172" s="7"/>
      <c r="J172" s="7"/>
      <c r="K172" s="7"/>
      <c r="L172" s="7"/>
      <c r="M172" s="130"/>
    </row>
    <row r="173" spans="2:13" ht="18" customHeight="1" x14ac:dyDescent="0.15">
      <c r="B173" s="152"/>
      <c r="C173" s="126"/>
      <c r="D173" s="126"/>
      <c r="E173" s="126"/>
      <c r="F173" s="1"/>
      <c r="G173" s="4"/>
      <c r="H173" s="125"/>
      <c r="I173" s="125"/>
      <c r="J173" s="125"/>
      <c r="K173" s="125"/>
      <c r="L173" s="72"/>
      <c r="M173" s="73"/>
    </row>
    <row r="174" spans="2:13" ht="18" customHeight="1" x14ac:dyDescent="0.15">
      <c r="B174" s="152"/>
      <c r="C174" s="126"/>
      <c r="D174" s="126"/>
      <c r="E174" s="126"/>
      <c r="F174" s="1"/>
      <c r="G174" s="4"/>
      <c r="H174" s="125"/>
      <c r="I174" s="125"/>
      <c r="J174" s="125"/>
      <c r="K174" s="125"/>
      <c r="L174" s="72"/>
      <c r="M174" s="73"/>
    </row>
    <row r="175" spans="2:13" ht="18" customHeight="1" x14ac:dyDescent="0.15">
      <c r="B175" s="152"/>
      <c r="C175" s="126"/>
      <c r="D175" s="126"/>
      <c r="E175" s="126"/>
      <c r="F175" s="1"/>
      <c r="G175" s="4"/>
      <c r="H175" s="125"/>
      <c r="I175" s="125"/>
      <c r="J175" s="125"/>
      <c r="K175" s="125"/>
      <c r="L175" s="72"/>
      <c r="M175" s="73"/>
    </row>
    <row r="176" spans="2:13" ht="18" customHeight="1" x14ac:dyDescent="0.15">
      <c r="B176" s="152"/>
      <c r="C176" s="126"/>
      <c r="D176" s="126"/>
      <c r="E176" s="126"/>
      <c r="F176" s="1"/>
      <c r="G176" s="4"/>
      <c r="H176" s="125"/>
      <c r="I176" s="125"/>
      <c r="J176" s="125"/>
      <c r="K176" s="125"/>
      <c r="L176" s="72"/>
      <c r="M176" s="73"/>
    </row>
    <row r="177" spans="2:13" ht="18" customHeight="1" x14ac:dyDescent="0.15">
      <c r="B177" s="152"/>
      <c r="C177" s="126"/>
      <c r="D177" s="126"/>
      <c r="E177" s="126"/>
      <c r="F177" s="1"/>
      <c r="G177" s="4"/>
      <c r="H177" s="125"/>
      <c r="I177" s="125"/>
      <c r="J177" s="125"/>
      <c r="K177" s="125"/>
      <c r="L177" s="72"/>
      <c r="M177" s="73"/>
    </row>
    <row r="178" spans="2:13" ht="18" customHeight="1" x14ac:dyDescent="0.15">
      <c r="B178" s="152"/>
      <c r="C178" s="126"/>
      <c r="D178" s="126"/>
      <c r="E178" s="126"/>
      <c r="F178" s="1"/>
      <c r="G178" s="4"/>
      <c r="H178" s="125"/>
      <c r="I178" s="125"/>
      <c r="J178" s="125"/>
      <c r="K178" s="125"/>
      <c r="L178" s="72"/>
      <c r="M178" s="73"/>
    </row>
    <row r="179" spans="2:13" ht="18" customHeight="1" x14ac:dyDescent="0.15">
      <c r="B179" s="152"/>
      <c r="C179" s="126"/>
      <c r="D179" s="126"/>
      <c r="E179" s="126"/>
      <c r="F179" s="1"/>
      <c r="G179" s="53"/>
      <c r="H179" s="72"/>
      <c r="I179" s="72"/>
      <c r="J179" s="72"/>
      <c r="K179" s="72"/>
      <c r="L179" s="72"/>
      <c r="M179" s="73"/>
    </row>
    <row r="180" spans="2:13" ht="18" customHeight="1" x14ac:dyDescent="0.15">
      <c r="B180" s="152"/>
      <c r="C180" s="126"/>
      <c r="D180" s="126"/>
      <c r="E180" s="126"/>
      <c r="F180" s="1"/>
      <c r="G180" s="53"/>
      <c r="H180" s="72"/>
      <c r="I180" s="72"/>
      <c r="J180" s="72"/>
      <c r="K180" s="72"/>
      <c r="L180" s="72"/>
      <c r="M180" s="73"/>
    </row>
    <row r="181" spans="2:13" ht="18" customHeight="1" x14ac:dyDescent="0.15">
      <c r="B181" s="152"/>
      <c r="C181" s="126"/>
      <c r="D181" s="126"/>
      <c r="E181" s="126"/>
      <c r="F181" s="1"/>
      <c r="G181" s="53"/>
      <c r="H181" s="72"/>
      <c r="I181" s="72"/>
      <c r="J181" s="72"/>
      <c r="K181" s="72"/>
      <c r="L181" s="72"/>
      <c r="M181" s="73"/>
    </row>
    <row r="182" spans="2:13" ht="18" customHeight="1" x14ac:dyDescent="0.15">
      <c r="B182" s="152"/>
      <c r="C182" s="126"/>
      <c r="D182" s="126"/>
      <c r="E182" s="126"/>
      <c r="F182" s="1"/>
      <c r="G182" s="53"/>
      <c r="H182" s="72"/>
      <c r="I182" s="72"/>
      <c r="J182" s="72"/>
      <c r="K182" s="72"/>
      <c r="L182" s="72"/>
      <c r="M182" s="73"/>
    </row>
    <row r="183" spans="2:13" ht="18" customHeight="1" x14ac:dyDescent="0.15">
      <c r="B183" s="152"/>
      <c r="C183" s="126"/>
      <c r="D183" s="126"/>
      <c r="E183" s="126"/>
      <c r="F183" s="1"/>
      <c r="G183" s="53"/>
      <c r="H183" s="72"/>
      <c r="I183" s="72"/>
      <c r="J183" s="72"/>
      <c r="K183" s="72"/>
      <c r="L183" s="72"/>
      <c r="M183" s="73"/>
    </row>
    <row r="184" spans="2:13" ht="18" customHeight="1" x14ac:dyDescent="0.15">
      <c r="B184" s="152"/>
      <c r="C184" s="126"/>
      <c r="D184" s="126"/>
      <c r="E184" s="126"/>
      <c r="F184" s="1"/>
      <c r="G184" s="53"/>
      <c r="H184" s="72"/>
      <c r="I184" s="72"/>
      <c r="J184" s="72"/>
      <c r="K184" s="72"/>
      <c r="L184" s="72"/>
      <c r="M184" s="73"/>
    </row>
    <row r="185" spans="2:13" ht="18" customHeight="1" x14ac:dyDescent="0.15">
      <c r="B185" s="152"/>
      <c r="C185" s="126"/>
      <c r="D185" s="126"/>
      <c r="E185" s="126"/>
      <c r="F185" s="1"/>
      <c r="G185" s="53"/>
      <c r="H185" s="72"/>
      <c r="I185" s="72"/>
      <c r="J185" s="72"/>
      <c r="K185" s="72"/>
      <c r="L185" s="72"/>
      <c r="M185" s="73"/>
    </row>
    <row r="186" spans="2:13" ht="18" customHeight="1" x14ac:dyDescent="0.15">
      <c r="B186" s="152"/>
      <c r="C186" s="126"/>
      <c r="D186" s="126"/>
      <c r="E186" s="126"/>
      <c r="F186" s="1"/>
      <c r="G186" s="53"/>
      <c r="H186" s="72"/>
      <c r="I186" s="72"/>
      <c r="J186" s="72"/>
      <c r="K186" s="72"/>
      <c r="L186" s="72"/>
      <c r="M186" s="73"/>
    </row>
    <row r="187" spans="2:13" ht="18" customHeight="1" x14ac:dyDescent="0.15">
      <c r="B187" s="152"/>
      <c r="C187" s="126"/>
      <c r="D187" s="126"/>
      <c r="E187" s="126"/>
      <c r="F187" s="1"/>
      <c r="G187" s="53"/>
      <c r="H187" s="72"/>
      <c r="I187" s="72"/>
      <c r="J187" s="72"/>
      <c r="K187" s="72"/>
      <c r="L187" s="72"/>
      <c r="M187" s="73"/>
    </row>
    <row r="188" spans="2:13" ht="18" customHeight="1" x14ac:dyDescent="0.15">
      <c r="B188" s="152"/>
      <c r="C188" s="126"/>
      <c r="D188" s="126"/>
      <c r="E188" s="126"/>
      <c r="F188" s="1"/>
      <c r="G188" s="53"/>
      <c r="H188" s="72"/>
      <c r="I188" s="72"/>
      <c r="J188" s="72"/>
      <c r="K188" s="72"/>
      <c r="L188" s="72"/>
      <c r="M188" s="73"/>
    </row>
    <row r="189" spans="2:13" ht="18" customHeight="1" x14ac:dyDescent="0.15">
      <c r="B189" s="152"/>
      <c r="C189" s="126"/>
      <c r="D189" s="126"/>
      <c r="E189" s="126"/>
      <c r="F189" s="1"/>
      <c r="G189" s="53"/>
      <c r="H189" s="72"/>
      <c r="I189" s="72"/>
      <c r="J189" s="72"/>
      <c r="K189" s="72"/>
      <c r="L189" s="72"/>
      <c r="M189" s="73"/>
    </row>
    <row r="190" spans="2:13" ht="18" customHeight="1" x14ac:dyDescent="0.15">
      <c r="B190" s="152"/>
      <c r="C190" s="126"/>
      <c r="D190" s="126"/>
      <c r="E190" s="126"/>
      <c r="F190" s="1"/>
      <c r="G190" s="53"/>
      <c r="H190" s="72"/>
      <c r="I190" s="72"/>
      <c r="J190" s="72"/>
      <c r="K190" s="72"/>
      <c r="L190" s="72"/>
      <c r="M190" s="73"/>
    </row>
    <row r="191" spans="2:13" ht="18" customHeight="1" x14ac:dyDescent="0.15">
      <c r="B191" s="152"/>
      <c r="C191" s="126"/>
      <c r="D191" s="126"/>
      <c r="E191" s="126"/>
      <c r="F191" s="1"/>
      <c r="G191" s="53"/>
      <c r="H191" s="72"/>
      <c r="I191" s="72"/>
      <c r="J191" s="72"/>
      <c r="K191" s="72"/>
      <c r="L191" s="72"/>
      <c r="M191" s="73"/>
    </row>
    <row r="192" spans="2:13" ht="18" customHeight="1" x14ac:dyDescent="0.15">
      <c r="B192" s="152"/>
      <c r="C192" s="126"/>
      <c r="D192" s="126"/>
      <c r="E192" s="126"/>
      <c r="F192" s="1"/>
      <c r="G192" s="53"/>
      <c r="H192" s="72"/>
      <c r="I192" s="72"/>
      <c r="J192" s="72"/>
      <c r="K192" s="72"/>
      <c r="L192" s="72"/>
      <c r="M192" s="73"/>
    </row>
    <row r="193" spans="2:13" ht="18" customHeight="1" x14ac:dyDescent="0.15">
      <c r="B193" s="152"/>
      <c r="C193" s="126"/>
      <c r="D193" s="126"/>
      <c r="E193" s="126"/>
      <c r="F193" s="1"/>
      <c r="G193" s="53"/>
      <c r="H193" s="72"/>
      <c r="I193" s="72"/>
      <c r="J193" s="72"/>
      <c r="K193" s="72"/>
      <c r="L193" s="72"/>
      <c r="M193" s="73"/>
    </row>
    <row r="194" spans="2:13" ht="18" customHeight="1" x14ac:dyDescent="0.15">
      <c r="B194" s="152"/>
      <c r="C194" s="126" t="s">
        <v>18</v>
      </c>
      <c r="D194" s="126"/>
      <c r="E194" s="126"/>
      <c r="F194" s="1"/>
      <c r="G194" s="53"/>
      <c r="H194" s="72"/>
      <c r="I194" s="72"/>
      <c r="J194" s="72"/>
      <c r="K194" s="72"/>
      <c r="L194" s="7"/>
      <c r="M194" s="73"/>
    </row>
    <row r="195" spans="2:13" ht="18" customHeight="1" x14ac:dyDescent="0.15">
      <c r="B195" s="152"/>
      <c r="C195" s="126"/>
      <c r="D195" s="126"/>
      <c r="E195" s="126"/>
      <c r="F195" s="1"/>
      <c r="G195" s="53"/>
      <c r="H195" s="72"/>
      <c r="I195" s="72"/>
      <c r="J195" s="72"/>
      <c r="K195" s="72"/>
      <c r="L195" s="72"/>
      <c r="M195" s="73"/>
    </row>
    <row r="196" spans="2:13" ht="20.100000000000001" customHeight="1" x14ac:dyDescent="0.15">
      <c r="B196" s="49"/>
      <c r="C196" s="185"/>
      <c r="D196" s="185"/>
      <c r="E196" s="185"/>
      <c r="F196" s="185"/>
      <c r="G196" s="55"/>
      <c r="H196" s="55"/>
      <c r="I196" s="55"/>
      <c r="J196" s="55"/>
      <c r="K196" s="55"/>
      <c r="L196" s="55"/>
      <c r="M196" s="35"/>
    </row>
    <row r="197" spans="2:13" ht="18" customHeight="1" x14ac:dyDescent="0.15">
      <c r="B197" s="152">
        <v>6</v>
      </c>
      <c r="C197" s="126" t="s">
        <v>54</v>
      </c>
      <c r="D197" s="126"/>
      <c r="E197" s="126"/>
      <c r="F197" s="127"/>
      <c r="G197" s="4"/>
      <c r="H197" s="125"/>
      <c r="I197" s="125"/>
      <c r="J197" s="125"/>
      <c r="K197" s="125"/>
      <c r="L197" s="72"/>
      <c r="M197" s="73"/>
    </row>
    <row r="198" spans="2:13" ht="18" customHeight="1" x14ac:dyDescent="0.15">
      <c r="B198" s="152"/>
      <c r="C198" s="126"/>
      <c r="D198" s="126"/>
      <c r="E198" s="126"/>
      <c r="F198" s="127"/>
      <c r="G198" s="4"/>
      <c r="H198" s="125"/>
      <c r="I198" s="125"/>
      <c r="J198" s="125"/>
      <c r="K198" s="125"/>
      <c r="L198" s="72"/>
      <c r="M198" s="73"/>
    </row>
    <row r="199" spans="2:13" ht="18" customHeight="1" x14ac:dyDescent="0.15">
      <c r="B199" s="152" t="s">
        <v>623</v>
      </c>
      <c r="C199" s="126" t="s">
        <v>298</v>
      </c>
      <c r="D199" s="126" t="s">
        <v>386</v>
      </c>
      <c r="E199" s="126" t="s">
        <v>624</v>
      </c>
      <c r="F199" s="127" t="s">
        <v>8</v>
      </c>
      <c r="G199" s="4">
        <v>1792</v>
      </c>
      <c r="H199" s="7"/>
      <c r="I199" s="7"/>
      <c r="J199" s="7"/>
      <c r="K199" s="7"/>
      <c r="L199" s="7"/>
      <c r="M199" s="130"/>
    </row>
    <row r="200" spans="2:13" ht="18" customHeight="1" x14ac:dyDescent="0.15">
      <c r="B200" s="152"/>
      <c r="C200" s="126"/>
      <c r="D200" s="126"/>
      <c r="E200" s="126" t="s">
        <v>265</v>
      </c>
      <c r="F200" s="127" t="s">
        <v>24</v>
      </c>
      <c r="G200" s="4">
        <v>181.28</v>
      </c>
      <c r="H200" s="7"/>
      <c r="I200" s="7"/>
      <c r="J200" s="7"/>
      <c r="K200" s="7"/>
      <c r="L200" s="7"/>
      <c r="M200" s="130"/>
    </row>
    <row r="201" spans="2:13" ht="18" customHeight="1" x14ac:dyDescent="0.15">
      <c r="B201" s="152"/>
      <c r="C201" s="126"/>
      <c r="D201" s="126"/>
      <c r="E201" s="126"/>
      <c r="F201" s="127"/>
      <c r="G201" s="4"/>
      <c r="H201" s="77"/>
      <c r="I201" s="77"/>
      <c r="J201" s="77"/>
      <c r="K201" s="77"/>
      <c r="L201" s="77"/>
      <c r="M201" s="73"/>
    </row>
    <row r="202" spans="2:13" ht="18" customHeight="1" x14ac:dyDescent="0.15">
      <c r="B202" s="152"/>
      <c r="C202" s="126"/>
      <c r="D202" s="126"/>
      <c r="E202" s="126"/>
      <c r="F202" s="127"/>
      <c r="G202" s="4"/>
      <c r="H202" s="77"/>
      <c r="I202" s="77"/>
      <c r="J202" s="77"/>
      <c r="K202" s="77"/>
      <c r="L202" s="77"/>
      <c r="M202" s="73"/>
    </row>
    <row r="203" spans="2:13" ht="18" customHeight="1" x14ac:dyDescent="0.15">
      <c r="B203" s="152" t="s">
        <v>69</v>
      </c>
      <c r="C203" s="126" t="s">
        <v>299</v>
      </c>
      <c r="D203" s="126" t="s">
        <v>55</v>
      </c>
      <c r="E203" s="126" t="s">
        <v>142</v>
      </c>
      <c r="F203" s="127" t="s">
        <v>8</v>
      </c>
      <c r="G203" s="4">
        <v>1216</v>
      </c>
      <c r="H203" s="7"/>
      <c r="I203" s="7"/>
      <c r="J203" s="7"/>
      <c r="K203" s="7"/>
      <c r="L203" s="7"/>
      <c r="M203" s="130"/>
    </row>
    <row r="204" spans="2:13" ht="18" customHeight="1" x14ac:dyDescent="0.15">
      <c r="B204" s="152"/>
      <c r="C204" s="126"/>
      <c r="D204" s="126"/>
      <c r="E204" s="126" t="s">
        <v>141</v>
      </c>
      <c r="F204" s="127" t="s">
        <v>8</v>
      </c>
      <c r="G204" s="4">
        <v>1216</v>
      </c>
      <c r="H204" s="7"/>
      <c r="I204" s="7"/>
      <c r="J204" s="7"/>
      <c r="K204" s="7"/>
      <c r="L204" s="7"/>
      <c r="M204" s="130"/>
    </row>
    <row r="205" spans="2:13" ht="18" customHeight="1" x14ac:dyDescent="0.15">
      <c r="B205" s="152"/>
      <c r="C205" s="126"/>
      <c r="D205" s="126"/>
      <c r="E205" s="126"/>
      <c r="F205" s="127"/>
      <c r="G205" s="4"/>
      <c r="H205" s="77"/>
      <c r="I205" s="77"/>
      <c r="J205" s="77"/>
      <c r="K205" s="77"/>
      <c r="L205" s="77"/>
      <c r="M205" s="73"/>
    </row>
    <row r="206" spans="2:13" ht="18" customHeight="1" x14ac:dyDescent="0.15">
      <c r="B206" s="152" t="s">
        <v>155</v>
      </c>
      <c r="C206" s="126" t="s">
        <v>300</v>
      </c>
      <c r="D206" s="126"/>
      <c r="E206" s="126" t="s">
        <v>625</v>
      </c>
      <c r="F206" s="127" t="s">
        <v>8</v>
      </c>
      <c r="G206" s="4">
        <v>905</v>
      </c>
      <c r="H206" s="7"/>
      <c r="I206" s="7"/>
      <c r="J206" s="7"/>
      <c r="K206" s="7"/>
      <c r="L206" s="7"/>
      <c r="M206" s="130"/>
    </row>
    <row r="207" spans="2:13" s="57" customFormat="1" ht="18" customHeight="1" x14ac:dyDescent="0.15">
      <c r="B207" s="152"/>
      <c r="C207" s="75"/>
      <c r="D207" s="126"/>
      <c r="E207" s="126"/>
      <c r="F207" s="127"/>
      <c r="G207" s="4"/>
      <c r="H207" s="77"/>
      <c r="I207" s="77"/>
      <c r="J207" s="77"/>
      <c r="K207" s="77"/>
      <c r="L207" s="77"/>
      <c r="M207" s="78"/>
    </row>
    <row r="208" spans="2:13" ht="18" customHeight="1" x14ac:dyDescent="0.15">
      <c r="B208" s="152"/>
      <c r="C208" s="75"/>
      <c r="D208" s="126"/>
      <c r="E208" s="126"/>
      <c r="F208" s="127"/>
      <c r="G208" s="4"/>
      <c r="H208" s="77"/>
      <c r="I208" s="77"/>
      <c r="J208" s="77"/>
      <c r="K208" s="77"/>
      <c r="L208" s="77"/>
      <c r="M208" s="78"/>
    </row>
    <row r="209" spans="2:13" ht="18" customHeight="1" x14ac:dyDescent="0.15">
      <c r="B209" s="152"/>
      <c r="C209" s="126"/>
      <c r="D209" s="126"/>
      <c r="E209" s="126"/>
      <c r="F209" s="127"/>
      <c r="G209" s="4"/>
      <c r="H209" s="77"/>
      <c r="I209" s="77"/>
      <c r="J209" s="77"/>
      <c r="K209" s="77"/>
      <c r="L209" s="77"/>
      <c r="M209" s="73"/>
    </row>
    <row r="210" spans="2:13" ht="18" customHeight="1" x14ac:dyDescent="0.15">
      <c r="B210" s="152" t="s">
        <v>739</v>
      </c>
      <c r="C210" s="126" t="s">
        <v>301</v>
      </c>
      <c r="D210" s="126" t="s">
        <v>386</v>
      </c>
      <c r="E210" s="126" t="s">
        <v>626</v>
      </c>
      <c r="F210" s="127" t="s">
        <v>8</v>
      </c>
      <c r="G210" s="4">
        <v>467.57</v>
      </c>
      <c r="H210" s="7"/>
      <c r="I210" s="7"/>
      <c r="J210" s="7"/>
      <c r="K210" s="7"/>
      <c r="L210" s="7"/>
      <c r="M210" s="130"/>
    </row>
    <row r="211" spans="2:13" ht="18" customHeight="1" x14ac:dyDescent="0.15">
      <c r="B211" s="152"/>
      <c r="C211" s="75"/>
      <c r="D211" s="126"/>
      <c r="E211" s="126" t="s">
        <v>265</v>
      </c>
      <c r="F211" s="127" t="s">
        <v>24</v>
      </c>
      <c r="G211" s="4">
        <v>157.32</v>
      </c>
      <c r="H211" s="7"/>
      <c r="I211" s="7"/>
      <c r="J211" s="7"/>
      <c r="K211" s="7"/>
      <c r="L211" s="7"/>
      <c r="M211" s="130"/>
    </row>
    <row r="212" spans="2:13" ht="18" customHeight="1" x14ac:dyDescent="0.15">
      <c r="B212" s="152"/>
      <c r="C212" s="126"/>
      <c r="D212" s="126"/>
      <c r="E212" s="126"/>
      <c r="F212" s="127"/>
      <c r="G212" s="4"/>
      <c r="H212" s="77"/>
      <c r="I212" s="77"/>
      <c r="J212" s="77"/>
      <c r="K212" s="77"/>
      <c r="L212" s="77"/>
      <c r="M212" s="73"/>
    </row>
    <row r="213" spans="2:13" ht="18" customHeight="1" x14ac:dyDescent="0.15">
      <c r="B213" s="152"/>
      <c r="C213" s="75"/>
      <c r="D213" s="126"/>
      <c r="E213" s="126"/>
      <c r="F213" s="127"/>
      <c r="G213" s="4"/>
      <c r="H213" s="77"/>
      <c r="I213" s="77"/>
      <c r="J213" s="77"/>
      <c r="K213" s="77"/>
      <c r="L213" s="77"/>
      <c r="M213" s="73"/>
    </row>
    <row r="214" spans="2:13" ht="18" customHeight="1" x14ac:dyDescent="0.15">
      <c r="B214" s="152" t="s">
        <v>156</v>
      </c>
      <c r="C214" s="126" t="s">
        <v>302</v>
      </c>
      <c r="D214" s="126"/>
      <c r="E214" s="126"/>
      <c r="F214" s="127"/>
      <c r="G214" s="4"/>
      <c r="H214" s="77"/>
      <c r="I214" s="77"/>
      <c r="J214" s="77"/>
      <c r="K214" s="77"/>
      <c r="L214" s="77"/>
      <c r="M214" s="73"/>
    </row>
    <row r="215" spans="2:13" ht="18" customHeight="1" x14ac:dyDescent="0.15">
      <c r="B215" s="152"/>
      <c r="C215" s="126"/>
      <c r="D215" s="126" t="s">
        <v>56</v>
      </c>
      <c r="E215" s="126" t="s">
        <v>256</v>
      </c>
      <c r="F215" s="127" t="s">
        <v>8</v>
      </c>
      <c r="G215" s="4">
        <f>(119.18+297.68)*1.7</f>
        <v>708.66200000000003</v>
      </c>
      <c r="H215" s="7"/>
      <c r="I215" s="7"/>
      <c r="J215" s="7"/>
      <c r="K215" s="7"/>
      <c r="L215" s="7"/>
      <c r="M215" s="130"/>
    </row>
    <row r="216" spans="2:13" ht="18" customHeight="1" x14ac:dyDescent="0.15">
      <c r="B216" s="152"/>
      <c r="C216" s="75"/>
      <c r="D216" s="126"/>
      <c r="E216" s="126" t="s">
        <v>73</v>
      </c>
      <c r="F216" s="127" t="s">
        <v>8</v>
      </c>
      <c r="G216" s="4">
        <f>(20.09+2772.16)*1.7</f>
        <v>4746.8249999999998</v>
      </c>
      <c r="H216" s="7"/>
      <c r="I216" s="7"/>
      <c r="J216" s="7"/>
      <c r="K216" s="7"/>
      <c r="L216" s="7"/>
      <c r="M216" s="130"/>
    </row>
    <row r="217" spans="2:13" ht="18" customHeight="1" x14ac:dyDescent="0.15">
      <c r="B217" s="152"/>
      <c r="C217" s="126"/>
      <c r="D217" s="126" t="s">
        <v>245</v>
      </c>
      <c r="E217" s="126"/>
      <c r="F217" s="127" t="s">
        <v>8</v>
      </c>
      <c r="G217" s="4">
        <f>G215+G216</f>
        <v>5455.4870000000001</v>
      </c>
      <c r="H217" s="7"/>
      <c r="I217" s="7"/>
      <c r="J217" s="7"/>
      <c r="K217" s="7"/>
      <c r="L217" s="7"/>
      <c r="M217" s="130"/>
    </row>
    <row r="218" spans="2:13" ht="18" customHeight="1" x14ac:dyDescent="0.15">
      <c r="B218" s="152"/>
      <c r="C218" s="75"/>
      <c r="D218" s="126" t="s">
        <v>233</v>
      </c>
      <c r="E218" s="126" t="s">
        <v>21</v>
      </c>
      <c r="F218" s="127" t="s">
        <v>24</v>
      </c>
      <c r="G218" s="4">
        <f>(274.78+57.79+201.58)*1.7</f>
        <v>908.05499999999995</v>
      </c>
      <c r="H218" s="7"/>
      <c r="I218" s="7"/>
      <c r="J218" s="7"/>
      <c r="K218" s="7"/>
      <c r="L218" s="7"/>
      <c r="M218" s="130"/>
    </row>
    <row r="219" spans="2:13" ht="18" customHeight="1" x14ac:dyDescent="0.15">
      <c r="B219" s="152"/>
      <c r="C219" s="75"/>
      <c r="D219" s="126"/>
      <c r="E219" s="126" t="s">
        <v>711</v>
      </c>
      <c r="F219" s="127" t="s">
        <v>24</v>
      </c>
      <c r="G219" s="4">
        <v>96</v>
      </c>
      <c r="H219" s="7"/>
      <c r="I219" s="7"/>
      <c r="J219" s="7"/>
      <c r="K219" s="7"/>
      <c r="L219" s="7"/>
      <c r="M219" s="130"/>
    </row>
    <row r="220" spans="2:13" ht="18" customHeight="1" x14ac:dyDescent="0.15">
      <c r="B220" s="152"/>
      <c r="C220" s="75"/>
      <c r="D220" s="126" t="s">
        <v>152</v>
      </c>
      <c r="E220" s="126" t="s">
        <v>234</v>
      </c>
      <c r="F220" s="127" t="s">
        <v>8</v>
      </c>
      <c r="G220" s="4">
        <f>G216+149.47+54+436.84</f>
        <v>5387.1350000000002</v>
      </c>
      <c r="H220" s="7"/>
      <c r="I220" s="7"/>
      <c r="J220" s="7"/>
      <c r="K220" s="7"/>
      <c r="L220" s="7"/>
      <c r="M220" s="130"/>
    </row>
    <row r="221" spans="2:13" ht="18" customHeight="1" x14ac:dyDescent="0.15">
      <c r="B221" s="152"/>
      <c r="C221" s="75"/>
      <c r="D221" s="126" t="s">
        <v>268</v>
      </c>
      <c r="E221" s="126" t="s">
        <v>722</v>
      </c>
      <c r="F221" s="127" t="s">
        <v>227</v>
      </c>
      <c r="G221" s="4">
        <v>120</v>
      </c>
      <c r="H221" s="7"/>
      <c r="I221" s="7"/>
      <c r="J221" s="7"/>
      <c r="K221" s="7"/>
      <c r="L221" s="7"/>
      <c r="M221" s="130"/>
    </row>
    <row r="222" spans="2:13" ht="18" customHeight="1" x14ac:dyDescent="0.15">
      <c r="B222" s="152"/>
      <c r="C222" s="126"/>
      <c r="D222" s="126"/>
      <c r="E222" s="126" t="s">
        <v>723</v>
      </c>
      <c r="F222" s="127" t="s">
        <v>227</v>
      </c>
      <c r="G222" s="4">
        <v>4</v>
      </c>
      <c r="H222" s="7"/>
      <c r="I222" s="7"/>
      <c r="J222" s="7"/>
      <c r="K222" s="7"/>
      <c r="L222" s="7"/>
      <c r="M222" s="130"/>
    </row>
    <row r="223" spans="2:13" ht="18" customHeight="1" x14ac:dyDescent="0.15">
      <c r="B223" s="152"/>
      <c r="C223" s="126"/>
      <c r="D223" s="126" t="s">
        <v>269</v>
      </c>
      <c r="E223" s="126"/>
      <c r="F223" s="127" t="s">
        <v>12</v>
      </c>
      <c r="G223" s="4">
        <v>1</v>
      </c>
      <c r="H223" s="7"/>
      <c r="I223" s="7"/>
      <c r="J223" s="7"/>
      <c r="K223" s="7"/>
      <c r="L223" s="7"/>
      <c r="M223" s="130"/>
    </row>
    <row r="224" spans="2:13" ht="18" customHeight="1" x14ac:dyDescent="0.15">
      <c r="B224" s="152"/>
      <c r="C224" s="126"/>
      <c r="D224" s="126"/>
      <c r="E224" s="126"/>
      <c r="F224" s="127"/>
      <c r="G224" s="4"/>
      <c r="H224" s="125"/>
      <c r="I224" s="125"/>
      <c r="J224" s="125"/>
      <c r="K224" s="77"/>
      <c r="L224" s="77"/>
      <c r="M224" s="73"/>
    </row>
    <row r="225" spans="2:13" ht="18" customHeight="1" x14ac:dyDescent="0.15">
      <c r="B225" s="152"/>
      <c r="C225" s="126"/>
      <c r="D225" s="126"/>
      <c r="E225" s="126"/>
      <c r="F225" s="127"/>
      <c r="G225" s="4"/>
      <c r="H225" s="125"/>
      <c r="I225" s="125"/>
      <c r="J225" s="125"/>
      <c r="K225" s="77"/>
      <c r="L225" s="77"/>
      <c r="M225" s="73"/>
    </row>
    <row r="226" spans="2:13" ht="18" customHeight="1" x14ac:dyDescent="0.15">
      <c r="B226" s="152"/>
      <c r="C226" s="126"/>
      <c r="D226" s="126"/>
      <c r="E226" s="126"/>
      <c r="F226" s="127"/>
      <c r="G226" s="4"/>
      <c r="H226" s="125"/>
      <c r="I226" s="125"/>
      <c r="J226" s="125"/>
      <c r="K226" s="77"/>
      <c r="L226" s="77"/>
      <c r="M226" s="73"/>
    </row>
    <row r="227" spans="2:13" ht="18" customHeight="1" x14ac:dyDescent="0.15">
      <c r="B227" s="152"/>
      <c r="C227" s="126"/>
      <c r="D227" s="126"/>
      <c r="E227" s="126"/>
      <c r="F227" s="127"/>
      <c r="G227" s="4"/>
      <c r="H227" s="125"/>
      <c r="I227" s="125"/>
      <c r="J227" s="125"/>
      <c r="K227" s="77"/>
      <c r="L227" s="77"/>
      <c r="M227" s="73"/>
    </row>
    <row r="228" spans="2:13" ht="18" customHeight="1" x14ac:dyDescent="0.15">
      <c r="B228" s="152"/>
      <c r="C228" s="126"/>
      <c r="D228" s="126"/>
      <c r="E228" s="126"/>
      <c r="F228" s="79"/>
      <c r="G228" s="4"/>
      <c r="H228" s="125"/>
      <c r="I228" s="125"/>
      <c r="J228" s="125"/>
      <c r="K228" s="77"/>
      <c r="L228" s="77"/>
      <c r="M228" s="73"/>
    </row>
    <row r="229" spans="2:13" ht="18" customHeight="1" x14ac:dyDescent="0.15">
      <c r="B229" s="152"/>
      <c r="C229" s="38"/>
      <c r="D229" s="126"/>
      <c r="E229" s="126"/>
      <c r="F229" s="79"/>
      <c r="G229" s="4"/>
      <c r="H229" s="125"/>
      <c r="I229" s="125"/>
      <c r="J229" s="125"/>
      <c r="K229" s="77"/>
      <c r="L229" s="77"/>
      <c r="M229" s="73"/>
    </row>
    <row r="230" spans="2:13" ht="20.100000000000001" customHeight="1" x14ac:dyDescent="0.15">
      <c r="B230" s="49"/>
      <c r="C230" s="184"/>
      <c r="D230" s="184"/>
      <c r="E230" s="184"/>
      <c r="F230" s="184"/>
      <c r="G230" s="55"/>
      <c r="H230" s="55"/>
      <c r="I230" s="55"/>
      <c r="J230" s="55"/>
      <c r="K230" s="77"/>
      <c r="L230" s="77"/>
      <c r="M230" s="35"/>
    </row>
    <row r="231" spans="2:13" ht="18" customHeight="1" x14ac:dyDescent="0.15">
      <c r="B231" s="152"/>
      <c r="C231" s="126"/>
      <c r="D231" s="126"/>
      <c r="E231" s="126"/>
      <c r="F231" s="79"/>
      <c r="G231" s="4"/>
      <c r="H231" s="125"/>
      <c r="I231" s="125"/>
      <c r="J231" s="125"/>
      <c r="K231" s="77"/>
      <c r="L231" s="77"/>
      <c r="M231" s="73"/>
    </row>
    <row r="232" spans="2:13" ht="18" customHeight="1" x14ac:dyDescent="0.15">
      <c r="B232" s="152" t="s">
        <v>157</v>
      </c>
      <c r="C232" s="126" t="s">
        <v>292</v>
      </c>
      <c r="D232" s="126" t="s">
        <v>64</v>
      </c>
      <c r="E232" s="126" t="s">
        <v>143</v>
      </c>
      <c r="F232" s="79" t="s">
        <v>8</v>
      </c>
      <c r="G232" s="4">
        <v>412</v>
      </c>
      <c r="H232" s="7"/>
      <c r="I232" s="7"/>
      <c r="J232" s="7"/>
      <c r="K232" s="7"/>
      <c r="L232" s="7"/>
      <c r="M232" s="130"/>
    </row>
    <row r="233" spans="2:13" ht="18" customHeight="1" x14ac:dyDescent="0.15">
      <c r="B233" s="152"/>
      <c r="C233" s="126"/>
      <c r="D233" s="126" t="s">
        <v>64</v>
      </c>
      <c r="E233" s="126" t="s">
        <v>79</v>
      </c>
      <c r="F233" s="79" t="s">
        <v>8</v>
      </c>
      <c r="G233" s="4">
        <v>447</v>
      </c>
      <c r="H233" s="7"/>
      <c r="I233" s="7"/>
      <c r="J233" s="7"/>
      <c r="K233" s="7"/>
      <c r="L233" s="7"/>
      <c r="M233" s="130"/>
    </row>
    <row r="234" spans="2:13" ht="48" customHeight="1" x14ac:dyDescent="0.15">
      <c r="B234" s="152"/>
      <c r="C234" s="126"/>
      <c r="D234" s="126" t="s">
        <v>627</v>
      </c>
      <c r="E234" s="126"/>
      <c r="F234" s="79" t="s">
        <v>8</v>
      </c>
      <c r="G234" s="4">
        <v>906</v>
      </c>
      <c r="H234" s="7"/>
      <c r="I234" s="7"/>
      <c r="J234" s="7"/>
      <c r="K234" s="7"/>
      <c r="L234" s="7"/>
      <c r="M234" s="130"/>
    </row>
    <row r="235" spans="2:13" ht="18" customHeight="1" x14ac:dyDescent="0.15">
      <c r="B235" s="152"/>
      <c r="C235" s="126"/>
      <c r="D235" s="126" t="s">
        <v>360</v>
      </c>
      <c r="E235" s="126"/>
      <c r="F235" s="79" t="s">
        <v>8</v>
      </c>
      <c r="G235" s="4">
        <f>10.61+7.92</f>
        <v>18.53</v>
      </c>
      <c r="H235" s="7"/>
      <c r="I235" s="7"/>
      <c r="J235" s="7"/>
      <c r="K235" s="7"/>
      <c r="L235" s="7"/>
      <c r="M235" s="130"/>
    </row>
    <row r="236" spans="2:13" ht="21.6" customHeight="1" x14ac:dyDescent="0.15">
      <c r="B236" s="152"/>
      <c r="C236" s="126"/>
      <c r="D236" s="126" t="s">
        <v>65</v>
      </c>
      <c r="E236" s="126" t="s">
        <v>716</v>
      </c>
      <c r="F236" s="127" t="s">
        <v>8</v>
      </c>
      <c r="G236" s="4">
        <f>SUM(G231:G235)</f>
        <v>1783.53</v>
      </c>
      <c r="H236" s="7"/>
      <c r="I236" s="7"/>
      <c r="J236" s="7"/>
      <c r="K236" s="7"/>
      <c r="L236" s="7"/>
      <c r="M236" s="130"/>
    </row>
    <row r="237" spans="2:13" ht="18" customHeight="1" x14ac:dyDescent="0.15">
      <c r="B237" s="152"/>
      <c r="C237" s="126"/>
      <c r="D237" s="126"/>
      <c r="E237" s="126"/>
      <c r="F237" s="127"/>
      <c r="G237" s="4"/>
      <c r="H237" s="77"/>
      <c r="I237" s="77"/>
      <c r="J237" s="77"/>
      <c r="K237" s="77"/>
      <c r="L237" s="77"/>
      <c r="M237" s="73"/>
    </row>
    <row r="238" spans="2:13" ht="18" customHeight="1" x14ac:dyDescent="0.15">
      <c r="B238" s="152" t="s">
        <v>158</v>
      </c>
      <c r="C238" s="126" t="s">
        <v>294</v>
      </c>
      <c r="D238" s="126"/>
      <c r="E238" s="126"/>
      <c r="F238" s="127"/>
      <c r="G238" s="4"/>
      <c r="H238" s="77"/>
      <c r="I238" s="77"/>
      <c r="J238" s="77"/>
      <c r="K238" s="77"/>
      <c r="L238" s="77"/>
      <c r="M238" s="73"/>
    </row>
    <row r="239" spans="2:13" ht="18" customHeight="1" x14ac:dyDescent="0.15">
      <c r="B239" s="152"/>
      <c r="C239" s="126" t="s">
        <v>297</v>
      </c>
      <c r="D239" s="126" t="s">
        <v>247</v>
      </c>
      <c r="E239" s="126" t="s">
        <v>241</v>
      </c>
      <c r="F239" s="127" t="s">
        <v>8</v>
      </c>
      <c r="G239" s="4">
        <v>79.489999999999995</v>
      </c>
      <c r="H239" s="7"/>
      <c r="I239" s="7"/>
      <c r="J239" s="7"/>
      <c r="K239" s="7"/>
      <c r="L239" s="7"/>
      <c r="M239" s="130"/>
    </row>
    <row r="240" spans="2:13" ht="18" customHeight="1" x14ac:dyDescent="0.15">
      <c r="B240" s="152"/>
      <c r="C240" s="126"/>
      <c r="D240" s="126" t="s">
        <v>248</v>
      </c>
      <c r="E240" s="126" t="s">
        <v>241</v>
      </c>
      <c r="F240" s="127" t="s">
        <v>8</v>
      </c>
      <c r="G240" s="4">
        <v>149.96</v>
      </c>
      <c r="H240" s="7"/>
      <c r="I240" s="7"/>
      <c r="J240" s="7"/>
      <c r="K240" s="7"/>
      <c r="L240" s="7"/>
      <c r="M240" s="130"/>
    </row>
    <row r="241" spans="2:13" ht="18" customHeight="1" x14ac:dyDescent="0.15">
      <c r="B241" s="152"/>
      <c r="C241" s="38"/>
      <c r="D241" s="126" t="s">
        <v>375</v>
      </c>
      <c r="E241" s="126" t="s">
        <v>241</v>
      </c>
      <c r="F241" s="127" t="s">
        <v>8</v>
      </c>
      <c r="G241" s="4">
        <v>138</v>
      </c>
      <c r="H241" s="7"/>
      <c r="I241" s="7"/>
      <c r="J241" s="7"/>
      <c r="K241" s="7"/>
      <c r="L241" s="7"/>
      <c r="M241" s="130"/>
    </row>
    <row r="242" spans="2:13" ht="18" customHeight="1" x14ac:dyDescent="0.15">
      <c r="B242" s="152"/>
      <c r="C242" s="126"/>
      <c r="D242" s="126" t="s">
        <v>376</v>
      </c>
      <c r="E242" s="126" t="s">
        <v>249</v>
      </c>
      <c r="F242" s="127" t="s">
        <v>8</v>
      </c>
      <c r="G242" s="4">
        <v>1126</v>
      </c>
      <c r="H242" s="7"/>
      <c r="I242" s="7"/>
      <c r="J242" s="7"/>
      <c r="K242" s="7"/>
      <c r="L242" s="7"/>
      <c r="M242" s="130"/>
    </row>
    <row r="243" spans="2:13" ht="18" customHeight="1" x14ac:dyDescent="0.15">
      <c r="B243" s="152"/>
      <c r="C243" s="126"/>
      <c r="D243" s="126" t="s">
        <v>377</v>
      </c>
      <c r="E243" s="126" t="s">
        <v>241</v>
      </c>
      <c r="F243" s="127" t="s">
        <v>592</v>
      </c>
      <c r="G243" s="4">
        <v>336.9</v>
      </c>
      <c r="H243" s="7"/>
      <c r="I243" s="7"/>
      <c r="J243" s="7"/>
      <c r="K243" s="7"/>
      <c r="L243" s="7"/>
      <c r="M243" s="130"/>
    </row>
    <row r="244" spans="2:13" ht="18" customHeight="1" x14ac:dyDescent="0.15">
      <c r="B244" s="152"/>
      <c r="C244" s="126" t="s">
        <v>628</v>
      </c>
      <c r="D244" s="126"/>
      <c r="E244" s="126"/>
      <c r="F244" s="127" t="s">
        <v>8</v>
      </c>
      <c r="G244" s="4">
        <f>SUM(G239:G243)</f>
        <v>1830.35</v>
      </c>
      <c r="H244" s="7"/>
      <c r="I244" s="7"/>
      <c r="J244" s="7"/>
      <c r="K244" s="7"/>
      <c r="L244" s="7"/>
      <c r="M244" s="130"/>
    </row>
    <row r="245" spans="2:13" ht="18" customHeight="1" x14ac:dyDescent="0.15">
      <c r="B245" s="152"/>
      <c r="C245" s="126" t="s">
        <v>343</v>
      </c>
      <c r="D245" s="126" t="s">
        <v>374</v>
      </c>
      <c r="E245" s="126" t="s">
        <v>629</v>
      </c>
      <c r="F245" s="127" t="s">
        <v>8</v>
      </c>
      <c r="G245" s="4">
        <f>143.2/2+2.76</f>
        <v>74.36</v>
      </c>
      <c r="H245" s="7"/>
      <c r="I245" s="7"/>
      <c r="J245" s="7"/>
      <c r="K245" s="7"/>
      <c r="L245" s="7"/>
      <c r="M245" s="130"/>
    </row>
    <row r="246" spans="2:13" ht="18" customHeight="1" x14ac:dyDescent="0.15">
      <c r="B246" s="152"/>
      <c r="C246" s="126"/>
      <c r="D246" s="126" t="s">
        <v>374</v>
      </c>
      <c r="E246" s="126" t="s">
        <v>630</v>
      </c>
      <c r="F246" s="127" t="s">
        <v>8</v>
      </c>
      <c r="G246" s="4">
        <v>154.81</v>
      </c>
      <c r="H246" s="7"/>
      <c r="I246" s="7"/>
      <c r="J246" s="7"/>
      <c r="K246" s="7"/>
      <c r="L246" s="7"/>
      <c r="M246" s="130"/>
    </row>
    <row r="247" spans="2:13" ht="18" customHeight="1" x14ac:dyDescent="0.15">
      <c r="B247" s="152"/>
      <c r="C247" s="126"/>
      <c r="D247" s="126"/>
      <c r="E247" s="126"/>
      <c r="F247" s="127"/>
      <c r="G247" s="4"/>
      <c r="H247" s="77"/>
      <c r="I247" s="77"/>
      <c r="J247" s="77"/>
      <c r="K247" s="77"/>
      <c r="L247" s="77"/>
      <c r="M247" s="45"/>
    </row>
    <row r="248" spans="2:13" ht="18" customHeight="1" x14ac:dyDescent="0.15">
      <c r="B248" s="152" t="s">
        <v>631</v>
      </c>
      <c r="C248" s="126" t="s">
        <v>293</v>
      </c>
      <c r="D248" s="126"/>
      <c r="E248" s="126"/>
      <c r="F248" s="127"/>
      <c r="G248" s="4"/>
      <c r="H248" s="77"/>
      <c r="I248" s="77"/>
      <c r="J248" s="77"/>
      <c r="K248" s="77"/>
      <c r="L248" s="77"/>
      <c r="M248" s="45"/>
    </row>
    <row r="249" spans="2:13" ht="18" customHeight="1" x14ac:dyDescent="0.15">
      <c r="B249" s="152"/>
      <c r="C249" s="126"/>
      <c r="D249" s="126" t="s">
        <v>72</v>
      </c>
      <c r="E249" s="126" t="s">
        <v>632</v>
      </c>
      <c r="F249" s="127" t="s">
        <v>8</v>
      </c>
      <c r="G249" s="4">
        <v>773</v>
      </c>
      <c r="H249" s="7"/>
      <c r="I249" s="7"/>
      <c r="J249" s="7"/>
      <c r="K249" s="7"/>
      <c r="L249" s="7"/>
      <c r="M249" s="130"/>
    </row>
    <row r="250" spans="2:13" ht="18" customHeight="1" x14ac:dyDescent="0.15">
      <c r="B250" s="152"/>
      <c r="C250" s="126"/>
      <c r="D250" s="126" t="s">
        <v>78</v>
      </c>
      <c r="E250" s="126" t="s">
        <v>80</v>
      </c>
      <c r="F250" s="127" t="s">
        <v>8</v>
      </c>
      <c r="G250" s="4">
        <v>392</v>
      </c>
      <c r="H250" s="7"/>
      <c r="I250" s="7"/>
      <c r="J250" s="7"/>
      <c r="K250" s="7"/>
      <c r="L250" s="7"/>
      <c r="M250" s="130"/>
    </row>
    <row r="251" spans="2:13" ht="18" customHeight="1" x14ac:dyDescent="0.15">
      <c r="B251" s="152"/>
      <c r="C251" s="126"/>
      <c r="D251" s="126" t="s">
        <v>232</v>
      </c>
      <c r="E251" s="126" t="s">
        <v>231</v>
      </c>
      <c r="F251" s="127" t="s">
        <v>592</v>
      </c>
      <c r="G251" s="4">
        <v>413</v>
      </c>
      <c r="H251" s="7"/>
      <c r="I251" s="7"/>
      <c r="J251" s="7"/>
      <c r="K251" s="7"/>
      <c r="L251" s="7"/>
      <c r="M251" s="130"/>
    </row>
    <row r="252" spans="2:13" ht="18" customHeight="1" x14ac:dyDescent="0.15">
      <c r="B252" s="152"/>
      <c r="C252" s="126"/>
      <c r="D252" s="126" t="s">
        <v>152</v>
      </c>
      <c r="E252" s="126" t="s">
        <v>633</v>
      </c>
      <c r="F252" s="127" t="s">
        <v>8</v>
      </c>
      <c r="G252" s="4">
        <v>1015</v>
      </c>
      <c r="H252" s="7"/>
      <c r="I252" s="7"/>
      <c r="J252" s="7"/>
      <c r="K252" s="7"/>
      <c r="L252" s="7"/>
      <c r="M252" s="130"/>
    </row>
    <row r="253" spans="2:13" ht="18" customHeight="1" x14ac:dyDescent="0.15">
      <c r="B253" s="152"/>
      <c r="C253" s="126"/>
      <c r="D253" s="126" t="s">
        <v>346</v>
      </c>
      <c r="E253" s="126" t="s">
        <v>345</v>
      </c>
      <c r="F253" s="127" t="s">
        <v>8</v>
      </c>
      <c r="G253" s="4">
        <v>87.5</v>
      </c>
      <c r="H253" s="7"/>
      <c r="I253" s="7"/>
      <c r="J253" s="7"/>
      <c r="K253" s="7"/>
      <c r="L253" s="7"/>
      <c r="M253" s="130"/>
    </row>
    <row r="254" spans="2:13" ht="18" customHeight="1" x14ac:dyDescent="0.15">
      <c r="B254" s="152"/>
      <c r="C254" s="126"/>
      <c r="D254" s="126"/>
      <c r="E254" s="126"/>
      <c r="F254" s="127"/>
      <c r="G254" s="4"/>
      <c r="H254" s="77"/>
      <c r="I254" s="77"/>
      <c r="J254" s="77"/>
      <c r="K254" s="77"/>
      <c r="L254" s="77"/>
      <c r="M254" s="45"/>
    </row>
    <row r="255" spans="2:13" ht="18" customHeight="1" x14ac:dyDescent="0.15">
      <c r="B255" s="152" t="s">
        <v>159</v>
      </c>
      <c r="C255" s="126" t="s">
        <v>295</v>
      </c>
      <c r="D255" s="126"/>
      <c r="E255" s="126"/>
      <c r="F255" s="127"/>
      <c r="G255" s="4"/>
      <c r="H255" s="77"/>
      <c r="I255" s="77"/>
      <c r="J255" s="77"/>
      <c r="K255" s="77"/>
      <c r="L255" s="77"/>
      <c r="M255" s="45"/>
    </row>
    <row r="256" spans="2:13" ht="18" customHeight="1" x14ac:dyDescent="0.15">
      <c r="B256" s="152"/>
      <c r="C256" s="126"/>
      <c r="D256" s="126" t="s">
        <v>9</v>
      </c>
      <c r="E256" s="126" t="s">
        <v>734</v>
      </c>
      <c r="F256" s="127" t="s">
        <v>24</v>
      </c>
      <c r="G256" s="4">
        <v>25</v>
      </c>
      <c r="H256" s="7"/>
      <c r="I256" s="7"/>
      <c r="J256" s="7"/>
      <c r="K256" s="7"/>
      <c r="L256" s="7"/>
      <c r="M256" s="130"/>
    </row>
    <row r="257" spans="2:13" ht="18" customHeight="1" x14ac:dyDescent="0.15">
      <c r="B257" s="152"/>
      <c r="C257" s="126"/>
      <c r="D257" s="126" t="s">
        <v>81</v>
      </c>
      <c r="E257" s="126"/>
      <c r="F257" s="127" t="s">
        <v>8</v>
      </c>
      <c r="G257" s="4">
        <v>179.09</v>
      </c>
      <c r="H257" s="7"/>
      <c r="I257" s="7"/>
      <c r="J257" s="7"/>
      <c r="K257" s="7"/>
      <c r="L257" s="7"/>
      <c r="M257" s="130"/>
    </row>
    <row r="258" spans="2:13" ht="18" customHeight="1" x14ac:dyDescent="0.15">
      <c r="B258" s="152"/>
      <c r="C258" s="126"/>
      <c r="D258" s="126" t="s">
        <v>74</v>
      </c>
      <c r="E258" s="126" t="s">
        <v>144</v>
      </c>
      <c r="F258" s="127" t="s">
        <v>8</v>
      </c>
      <c r="G258" s="4">
        <v>179.09</v>
      </c>
      <c r="H258" s="7"/>
      <c r="I258" s="7"/>
      <c r="J258" s="7"/>
      <c r="K258" s="7"/>
      <c r="L258" s="7"/>
      <c r="M258" s="130"/>
    </row>
    <row r="259" spans="2:13" ht="18" customHeight="1" x14ac:dyDescent="0.15">
      <c r="B259" s="152"/>
      <c r="C259" s="126"/>
      <c r="D259" s="126" t="s">
        <v>65</v>
      </c>
      <c r="E259" s="126"/>
      <c r="F259" s="79" t="s">
        <v>8</v>
      </c>
      <c r="G259" s="4">
        <v>97.8</v>
      </c>
      <c r="H259" s="7"/>
      <c r="I259" s="7"/>
      <c r="J259" s="7"/>
      <c r="K259" s="7"/>
      <c r="L259" s="7"/>
      <c r="M259" s="130"/>
    </row>
    <row r="260" spans="2:13" ht="18" customHeight="1" x14ac:dyDescent="0.15">
      <c r="B260" s="152"/>
      <c r="C260" s="126"/>
      <c r="D260" s="126" t="s">
        <v>84</v>
      </c>
      <c r="E260" s="126" t="s">
        <v>633</v>
      </c>
      <c r="F260" s="79" t="s">
        <v>8</v>
      </c>
      <c r="G260" s="4">
        <v>229</v>
      </c>
      <c r="H260" s="7"/>
      <c r="I260" s="7"/>
      <c r="J260" s="7"/>
      <c r="K260" s="7"/>
      <c r="L260" s="7"/>
      <c r="M260" s="130"/>
    </row>
    <row r="261" spans="2:13" ht="20.100000000000001" customHeight="1" x14ac:dyDescent="0.15">
      <c r="B261" s="49"/>
      <c r="C261" s="184"/>
      <c r="D261" s="184"/>
      <c r="E261" s="184"/>
      <c r="F261" s="184"/>
      <c r="G261" s="55"/>
      <c r="H261" s="96"/>
      <c r="I261" s="132"/>
      <c r="J261" s="132"/>
      <c r="K261" s="77"/>
      <c r="L261" s="77"/>
      <c r="M261" s="35"/>
    </row>
    <row r="262" spans="2:13" ht="18" customHeight="1" x14ac:dyDescent="0.15">
      <c r="B262" s="152"/>
      <c r="C262" s="126"/>
      <c r="D262" s="126"/>
      <c r="E262" s="126"/>
      <c r="F262" s="79"/>
      <c r="G262" s="4"/>
      <c r="H262" s="80"/>
      <c r="I262" s="80"/>
      <c r="J262" s="80"/>
      <c r="K262" s="77"/>
      <c r="L262" s="77"/>
      <c r="M262" s="4"/>
    </row>
    <row r="263" spans="2:13" ht="18" customHeight="1" x14ac:dyDescent="0.15">
      <c r="B263" s="152" t="s">
        <v>160</v>
      </c>
      <c r="C263" s="126" t="s">
        <v>296</v>
      </c>
      <c r="D263" s="126" t="s">
        <v>70</v>
      </c>
      <c r="E263" s="126" t="s">
        <v>634</v>
      </c>
      <c r="F263" s="79" t="s">
        <v>8</v>
      </c>
      <c r="G263" s="4">
        <f>27+11.36</f>
        <v>38.36</v>
      </c>
      <c r="H263" s="7"/>
      <c r="I263" s="7"/>
      <c r="J263" s="7"/>
      <c r="K263" s="7"/>
      <c r="L263" s="7"/>
      <c r="M263" s="130"/>
    </row>
    <row r="264" spans="2:13" ht="18" customHeight="1" x14ac:dyDescent="0.15">
      <c r="B264" s="152"/>
      <c r="C264" s="126"/>
      <c r="D264" s="126" t="s">
        <v>236</v>
      </c>
      <c r="E264" s="126" t="s">
        <v>634</v>
      </c>
      <c r="F264" s="79" t="s">
        <v>24</v>
      </c>
      <c r="G264" s="4">
        <f>21.8+19.39</f>
        <v>41.19</v>
      </c>
      <c r="H264" s="7"/>
      <c r="I264" s="7"/>
      <c r="J264" s="7"/>
      <c r="K264" s="7"/>
      <c r="L264" s="7"/>
      <c r="M264" s="130"/>
    </row>
    <row r="265" spans="2:13" ht="18" customHeight="1" x14ac:dyDescent="0.15">
      <c r="B265" s="152"/>
      <c r="C265" s="126"/>
      <c r="D265" s="126" t="s">
        <v>77</v>
      </c>
      <c r="E265" s="126" t="s">
        <v>634</v>
      </c>
      <c r="F265" s="79" t="s">
        <v>8</v>
      </c>
      <c r="G265" s="4">
        <f>37.5+42.66</f>
        <v>80.16</v>
      </c>
      <c r="H265" s="7"/>
      <c r="I265" s="7"/>
      <c r="J265" s="7"/>
      <c r="K265" s="7"/>
      <c r="L265" s="7"/>
      <c r="M265" s="130"/>
    </row>
    <row r="266" spans="2:13" ht="18" customHeight="1" x14ac:dyDescent="0.15">
      <c r="B266" s="152"/>
      <c r="C266" s="126"/>
      <c r="D266" s="126" t="s">
        <v>71</v>
      </c>
      <c r="E266" s="126" t="s">
        <v>634</v>
      </c>
      <c r="F266" s="79" t="s">
        <v>8</v>
      </c>
      <c r="G266" s="4">
        <f>27+11.36</f>
        <v>38.36</v>
      </c>
      <c r="H266" s="7"/>
      <c r="I266" s="7"/>
      <c r="J266" s="7"/>
      <c r="K266" s="7"/>
      <c r="L266" s="7"/>
      <c r="M266" s="130"/>
    </row>
    <row r="267" spans="2:13" ht="18" customHeight="1" x14ac:dyDescent="0.15">
      <c r="B267" s="152"/>
      <c r="C267" s="126"/>
      <c r="D267" s="126"/>
      <c r="E267" s="126"/>
      <c r="F267" s="79"/>
      <c r="G267" s="4"/>
      <c r="H267" s="80"/>
      <c r="I267" s="80"/>
      <c r="J267" s="80"/>
      <c r="K267" s="77"/>
      <c r="L267" s="77"/>
      <c r="M267" s="4"/>
    </row>
    <row r="268" spans="2:13" ht="18" customHeight="1" x14ac:dyDescent="0.15">
      <c r="B268" s="152" t="s">
        <v>635</v>
      </c>
      <c r="C268" s="126" t="s">
        <v>291</v>
      </c>
      <c r="D268" s="126"/>
      <c r="E268" s="126"/>
      <c r="F268" s="79"/>
      <c r="G268" s="80"/>
      <c r="H268" s="80"/>
      <c r="I268" s="80"/>
      <c r="J268" s="80"/>
      <c r="K268" s="77"/>
      <c r="L268" s="77"/>
      <c r="M268" s="4"/>
    </row>
    <row r="269" spans="2:13" ht="18" customHeight="1" x14ac:dyDescent="0.15">
      <c r="B269" s="152"/>
      <c r="C269" s="126" t="s">
        <v>352</v>
      </c>
      <c r="D269" s="126" t="s">
        <v>349</v>
      </c>
      <c r="E269" s="126" t="s">
        <v>350</v>
      </c>
      <c r="F269" s="79" t="s">
        <v>16</v>
      </c>
      <c r="G269" s="80">
        <v>1</v>
      </c>
      <c r="H269" s="7"/>
      <c r="I269" s="7"/>
      <c r="J269" s="7"/>
      <c r="K269" s="7"/>
      <c r="L269" s="7"/>
      <c r="M269" s="130"/>
    </row>
    <row r="270" spans="2:13" ht="18" customHeight="1" x14ac:dyDescent="0.15">
      <c r="B270" s="152"/>
      <c r="C270" s="126"/>
      <c r="D270" s="126"/>
      <c r="E270" s="126" t="s">
        <v>266</v>
      </c>
      <c r="F270" s="79" t="s">
        <v>8</v>
      </c>
      <c r="G270" s="80">
        <f>1.7*2.1</f>
        <v>3.57</v>
      </c>
      <c r="H270" s="7"/>
      <c r="I270" s="7"/>
      <c r="J270" s="7"/>
      <c r="K270" s="7"/>
      <c r="L270" s="7"/>
      <c r="M270" s="130"/>
    </row>
    <row r="271" spans="2:13" ht="18" customHeight="1" x14ac:dyDescent="0.15">
      <c r="B271" s="152"/>
      <c r="C271" s="126"/>
      <c r="D271" s="126"/>
      <c r="E271" s="126" t="s">
        <v>351</v>
      </c>
      <c r="F271" s="79" t="s">
        <v>16</v>
      </c>
      <c r="G271" s="80">
        <v>1</v>
      </c>
      <c r="H271" s="7"/>
      <c r="I271" s="7"/>
      <c r="J271" s="7"/>
      <c r="K271" s="7"/>
      <c r="L271" s="7"/>
      <c r="M271" s="130"/>
    </row>
    <row r="272" spans="2:13" s="57" customFormat="1" ht="18" customHeight="1" x14ac:dyDescent="0.15">
      <c r="B272" s="152"/>
      <c r="C272" s="126"/>
      <c r="D272" s="126"/>
      <c r="E272" s="126" t="s">
        <v>266</v>
      </c>
      <c r="F272" s="79" t="s">
        <v>8</v>
      </c>
      <c r="G272" s="80">
        <f>0.85*2.1</f>
        <v>1.7849999999999999</v>
      </c>
      <c r="H272" s="7"/>
      <c r="I272" s="7"/>
      <c r="J272" s="7"/>
      <c r="K272" s="7"/>
      <c r="L272" s="7"/>
      <c r="M272" s="130"/>
    </row>
    <row r="273" spans="2:13" ht="18" customHeight="1" x14ac:dyDescent="0.15">
      <c r="B273" s="152"/>
      <c r="C273" s="126"/>
      <c r="D273" s="126" t="s">
        <v>353</v>
      </c>
      <c r="E273" s="126" t="s">
        <v>354</v>
      </c>
      <c r="F273" s="79" t="s">
        <v>16</v>
      </c>
      <c r="G273" s="80">
        <v>1</v>
      </c>
      <c r="H273" s="7"/>
      <c r="I273" s="7"/>
      <c r="J273" s="7"/>
      <c r="K273" s="7"/>
      <c r="L273" s="7"/>
      <c r="M273" s="130"/>
    </row>
    <row r="274" spans="2:13" ht="18" customHeight="1" x14ac:dyDescent="0.15">
      <c r="B274" s="152"/>
      <c r="C274" s="126"/>
      <c r="D274" s="126"/>
      <c r="E274" s="126" t="s">
        <v>266</v>
      </c>
      <c r="F274" s="79" t="s">
        <v>8</v>
      </c>
      <c r="G274" s="80">
        <f>0.85*2.1</f>
        <v>1.7849999999999999</v>
      </c>
      <c r="H274" s="7"/>
      <c r="I274" s="7"/>
      <c r="J274" s="7"/>
      <c r="K274" s="7"/>
      <c r="L274" s="7"/>
      <c r="M274" s="130"/>
    </row>
    <row r="275" spans="2:13" ht="18" customHeight="1" x14ac:dyDescent="0.15">
      <c r="B275" s="152"/>
      <c r="C275" s="126"/>
      <c r="D275" s="126"/>
      <c r="E275" s="126"/>
      <c r="F275" s="79"/>
      <c r="G275" s="4"/>
      <c r="H275" s="125"/>
      <c r="I275" s="125"/>
      <c r="J275" s="125"/>
      <c r="K275" s="125"/>
      <c r="L275" s="125"/>
      <c r="M275" s="45"/>
    </row>
    <row r="276" spans="2:13" ht="18" customHeight="1" x14ac:dyDescent="0.15">
      <c r="B276" s="152"/>
      <c r="C276" s="126"/>
      <c r="D276" s="126"/>
      <c r="E276" s="126"/>
      <c r="F276" s="79"/>
      <c r="G276" s="4"/>
      <c r="H276" s="125"/>
      <c r="I276" s="125"/>
      <c r="J276" s="125"/>
      <c r="K276" s="125"/>
      <c r="L276" s="125"/>
      <c r="M276" s="45"/>
    </row>
    <row r="277" spans="2:13" ht="18" customHeight="1" x14ac:dyDescent="0.15">
      <c r="B277" s="152"/>
      <c r="C277" s="126"/>
      <c r="D277" s="126"/>
      <c r="E277" s="126"/>
      <c r="F277" s="79"/>
      <c r="G277" s="4"/>
      <c r="H277" s="125"/>
      <c r="I277" s="125"/>
      <c r="J277" s="125"/>
      <c r="K277" s="125"/>
      <c r="L277" s="72"/>
      <c r="M277" s="73"/>
    </row>
    <row r="278" spans="2:13" ht="18" customHeight="1" x14ac:dyDescent="0.15">
      <c r="B278" s="152"/>
      <c r="C278" s="126"/>
      <c r="D278" s="126"/>
      <c r="E278" s="126"/>
      <c r="F278" s="79"/>
      <c r="G278" s="4"/>
      <c r="H278" s="125"/>
      <c r="I278" s="125"/>
      <c r="J278" s="125"/>
      <c r="K278" s="125"/>
      <c r="L278" s="72"/>
      <c r="M278" s="73"/>
    </row>
    <row r="279" spans="2:13" ht="18" customHeight="1" x14ac:dyDescent="0.15">
      <c r="B279" s="152"/>
      <c r="C279" s="126"/>
      <c r="D279" s="126"/>
      <c r="E279" s="126"/>
      <c r="F279" s="79"/>
      <c r="G279" s="4"/>
      <c r="H279" s="125"/>
      <c r="I279" s="125"/>
      <c r="J279" s="125"/>
      <c r="K279" s="125"/>
      <c r="L279" s="72"/>
      <c r="M279" s="73"/>
    </row>
    <row r="280" spans="2:13" ht="18" customHeight="1" x14ac:dyDescent="0.15">
      <c r="B280" s="152"/>
      <c r="C280" s="126"/>
      <c r="D280" s="126"/>
      <c r="E280" s="126"/>
      <c r="F280" s="79"/>
      <c r="G280" s="4"/>
      <c r="H280" s="125"/>
      <c r="I280" s="125"/>
      <c r="J280" s="125"/>
      <c r="K280" s="125"/>
      <c r="L280" s="72"/>
      <c r="M280" s="73"/>
    </row>
    <row r="281" spans="2:13" ht="18" customHeight="1" x14ac:dyDescent="0.15">
      <c r="B281" s="152"/>
      <c r="C281" s="126"/>
      <c r="D281" s="126"/>
      <c r="E281" s="126"/>
      <c r="F281" s="79"/>
      <c r="G281" s="4"/>
      <c r="H281" s="125"/>
      <c r="I281" s="125"/>
      <c r="J281" s="125"/>
      <c r="K281" s="125"/>
      <c r="L281" s="72"/>
      <c r="M281" s="73"/>
    </row>
    <row r="282" spans="2:13" ht="18" customHeight="1" x14ac:dyDescent="0.15">
      <c r="B282" s="152"/>
      <c r="C282" s="126"/>
      <c r="D282" s="126"/>
      <c r="E282" s="126"/>
      <c r="F282" s="79"/>
      <c r="G282" s="4"/>
      <c r="H282" s="125"/>
      <c r="I282" s="125"/>
      <c r="J282" s="125"/>
      <c r="K282" s="125"/>
      <c r="L282" s="72"/>
      <c r="M282" s="73"/>
    </row>
    <row r="283" spans="2:13" ht="18" customHeight="1" x14ac:dyDescent="0.15">
      <c r="B283" s="152"/>
      <c r="C283" s="126"/>
      <c r="D283" s="126"/>
      <c r="E283" s="126"/>
      <c r="F283" s="79"/>
      <c r="G283" s="4"/>
      <c r="H283" s="125"/>
      <c r="I283" s="125"/>
      <c r="J283" s="125"/>
      <c r="K283" s="125"/>
      <c r="L283" s="72"/>
      <c r="M283" s="73"/>
    </row>
    <row r="284" spans="2:13" ht="18" customHeight="1" x14ac:dyDescent="0.15">
      <c r="B284" s="152"/>
      <c r="C284" s="126"/>
      <c r="D284" s="126"/>
      <c r="E284" s="126"/>
      <c r="F284" s="79"/>
      <c r="G284" s="4"/>
      <c r="H284" s="125"/>
      <c r="I284" s="125"/>
      <c r="J284" s="125"/>
      <c r="K284" s="125"/>
      <c r="L284" s="72"/>
      <c r="M284" s="73"/>
    </row>
    <row r="285" spans="2:13" ht="18" customHeight="1" x14ac:dyDescent="0.15">
      <c r="B285" s="152"/>
      <c r="C285" s="126"/>
      <c r="D285" s="126"/>
      <c r="E285" s="126"/>
      <c r="F285" s="79"/>
      <c r="G285" s="4"/>
      <c r="H285" s="125"/>
      <c r="I285" s="125"/>
      <c r="J285" s="125"/>
      <c r="K285" s="125"/>
      <c r="L285" s="72"/>
      <c r="M285" s="73"/>
    </row>
    <row r="286" spans="2:13" ht="18" customHeight="1" x14ac:dyDescent="0.15">
      <c r="B286" s="152"/>
      <c r="C286" s="126"/>
      <c r="D286" s="126"/>
      <c r="E286" s="126"/>
      <c r="F286" s="79"/>
      <c r="G286" s="4"/>
      <c r="H286" s="125"/>
      <c r="I286" s="125"/>
      <c r="J286" s="125"/>
      <c r="K286" s="125"/>
      <c r="L286" s="72"/>
      <c r="M286" s="73"/>
    </row>
    <row r="287" spans="2:13" ht="18" customHeight="1" x14ac:dyDescent="0.15">
      <c r="B287" s="152"/>
      <c r="C287" s="126"/>
      <c r="D287" s="126"/>
      <c r="E287" s="126"/>
      <c r="F287" s="79"/>
      <c r="G287" s="4"/>
      <c r="H287" s="125"/>
      <c r="I287" s="125"/>
      <c r="J287" s="125"/>
      <c r="K287" s="125"/>
      <c r="L287" s="72"/>
      <c r="M287" s="73"/>
    </row>
    <row r="288" spans="2:13" ht="18" customHeight="1" x14ac:dyDescent="0.15">
      <c r="B288" s="152"/>
      <c r="C288" s="126"/>
      <c r="D288" s="126"/>
      <c r="E288" s="126"/>
      <c r="F288" s="79"/>
      <c r="G288" s="4"/>
      <c r="H288" s="125"/>
      <c r="I288" s="125"/>
      <c r="J288" s="125"/>
      <c r="K288" s="125"/>
      <c r="L288" s="72"/>
      <c r="M288" s="73"/>
    </row>
    <row r="289" spans="1:13" ht="18" customHeight="1" x14ac:dyDescent="0.15">
      <c r="B289" s="152"/>
      <c r="C289" s="126"/>
      <c r="D289" s="126"/>
      <c r="E289" s="126"/>
      <c r="F289" s="79"/>
      <c r="G289" s="4"/>
      <c r="H289" s="125"/>
      <c r="I289" s="125"/>
      <c r="J289" s="125"/>
      <c r="K289" s="125"/>
      <c r="L289" s="72"/>
      <c r="M289" s="73"/>
    </row>
    <row r="290" spans="1:13" ht="18" customHeight="1" x14ac:dyDescent="0.15">
      <c r="B290" s="152"/>
      <c r="C290" s="126"/>
      <c r="D290" s="126"/>
      <c r="E290" s="126"/>
      <c r="F290" s="79"/>
      <c r="G290" s="4"/>
      <c r="H290" s="125"/>
      <c r="I290" s="125"/>
      <c r="J290" s="125"/>
      <c r="K290" s="125"/>
      <c r="L290" s="72"/>
      <c r="M290" s="73"/>
    </row>
    <row r="291" spans="1:13" ht="18" customHeight="1" x14ac:dyDescent="0.15">
      <c r="B291" s="152"/>
      <c r="C291" s="126" t="s">
        <v>18</v>
      </c>
      <c r="D291" s="126"/>
      <c r="E291" s="126"/>
      <c r="F291" s="79"/>
      <c r="G291" s="4"/>
      <c r="H291" s="125"/>
      <c r="I291" s="125"/>
      <c r="J291" s="125"/>
      <c r="K291" s="125"/>
      <c r="L291" s="7"/>
      <c r="M291" s="73"/>
    </row>
    <row r="292" spans="1:13" ht="18" customHeight="1" x14ac:dyDescent="0.15">
      <c r="B292" s="152"/>
      <c r="C292" s="126"/>
      <c r="D292" s="126"/>
      <c r="E292" s="126"/>
      <c r="F292" s="79"/>
      <c r="G292" s="4"/>
      <c r="H292" s="125"/>
      <c r="I292" s="125"/>
      <c r="J292" s="125"/>
      <c r="K292" s="125"/>
      <c r="L292" s="72"/>
      <c r="M292" s="73"/>
    </row>
    <row r="293" spans="1:13" ht="20.100000000000001" customHeight="1" x14ac:dyDescent="0.15">
      <c r="B293" s="49"/>
      <c r="C293" s="184"/>
      <c r="D293" s="184"/>
      <c r="E293" s="184"/>
      <c r="F293" s="184"/>
      <c r="G293" s="55"/>
      <c r="H293" s="55"/>
      <c r="I293" s="55"/>
      <c r="J293" s="55"/>
      <c r="K293" s="55"/>
      <c r="L293" s="55"/>
      <c r="M293" s="35"/>
    </row>
    <row r="294" spans="1:13" ht="18" customHeight="1" x14ac:dyDescent="0.15">
      <c r="B294" s="152">
        <v>7</v>
      </c>
      <c r="C294" s="126" t="s">
        <v>57</v>
      </c>
      <c r="D294" s="126"/>
      <c r="E294" s="126"/>
      <c r="F294" s="79"/>
      <c r="G294" s="53"/>
      <c r="H294" s="72"/>
      <c r="I294" s="72"/>
      <c r="J294" s="72"/>
      <c r="K294" s="72"/>
      <c r="L294" s="72"/>
      <c r="M294" s="73"/>
    </row>
    <row r="295" spans="1:13" ht="18" customHeight="1" x14ac:dyDescent="0.15">
      <c r="B295" s="152"/>
      <c r="C295" s="126"/>
      <c r="D295" s="126"/>
      <c r="E295" s="126"/>
      <c r="F295" s="79"/>
      <c r="G295" s="53"/>
      <c r="H295" s="72"/>
      <c r="I295" s="72"/>
      <c r="J295" s="72"/>
      <c r="K295" s="72"/>
      <c r="L295" s="72"/>
      <c r="M295" s="73"/>
    </row>
    <row r="296" spans="1:13" s="57" customFormat="1" ht="18" customHeight="1" x14ac:dyDescent="0.15">
      <c r="A296" s="129"/>
      <c r="B296" s="152" t="s">
        <v>636</v>
      </c>
      <c r="C296" s="126" t="s">
        <v>637</v>
      </c>
      <c r="D296" s="126"/>
      <c r="E296" s="126"/>
      <c r="F296" s="79"/>
      <c r="G296" s="4"/>
      <c r="H296" s="125"/>
      <c r="I296" s="125"/>
      <c r="J296" s="125"/>
      <c r="K296" s="125"/>
      <c r="L296" s="72"/>
      <c r="M296" s="73"/>
    </row>
    <row r="297" spans="1:13" s="57" customFormat="1" ht="18" customHeight="1" x14ac:dyDescent="0.15">
      <c r="A297" s="129"/>
      <c r="B297" s="152"/>
      <c r="C297" s="126" t="s">
        <v>58</v>
      </c>
      <c r="D297" s="126" t="s">
        <v>59</v>
      </c>
      <c r="E297" s="126" t="s">
        <v>28</v>
      </c>
      <c r="F297" s="79" t="s">
        <v>592</v>
      </c>
      <c r="G297" s="4">
        <v>150</v>
      </c>
      <c r="H297" s="7"/>
      <c r="I297" s="7"/>
      <c r="J297" s="7"/>
      <c r="K297" s="7"/>
      <c r="L297" s="7"/>
      <c r="M297" s="130"/>
    </row>
    <row r="298" spans="1:13" s="57" customFormat="1" ht="18" customHeight="1" x14ac:dyDescent="0.15">
      <c r="A298" s="129"/>
      <c r="B298" s="152"/>
      <c r="C298" s="126" t="s">
        <v>60</v>
      </c>
      <c r="D298" s="126"/>
      <c r="E298" s="126"/>
      <c r="F298" s="79" t="s">
        <v>16</v>
      </c>
      <c r="G298" s="4">
        <v>100</v>
      </c>
      <c r="H298" s="7"/>
      <c r="I298" s="7"/>
      <c r="J298" s="7"/>
      <c r="K298" s="7"/>
      <c r="L298" s="7"/>
      <c r="M298" s="130"/>
    </row>
    <row r="299" spans="1:13" ht="18" customHeight="1" x14ac:dyDescent="0.15">
      <c r="B299" s="152"/>
      <c r="C299" s="38"/>
      <c r="D299" s="38"/>
      <c r="E299" s="38"/>
      <c r="F299" s="81"/>
      <c r="G299" s="152"/>
      <c r="H299" s="81"/>
      <c r="I299" s="81"/>
      <c r="J299" s="81"/>
      <c r="K299" s="77"/>
      <c r="L299" s="77"/>
      <c r="M299" s="153"/>
    </row>
    <row r="300" spans="1:13" ht="18" customHeight="1" x14ac:dyDescent="0.15">
      <c r="B300" s="152" t="s">
        <v>638</v>
      </c>
      <c r="C300" s="126" t="s">
        <v>639</v>
      </c>
      <c r="D300" s="126"/>
      <c r="E300" s="126"/>
      <c r="F300" s="79"/>
      <c r="G300" s="4"/>
      <c r="H300" s="77"/>
      <c r="I300" s="77"/>
      <c r="J300" s="77"/>
      <c r="K300" s="77"/>
      <c r="L300" s="77"/>
      <c r="M300" s="45"/>
    </row>
    <row r="301" spans="1:13" ht="18" customHeight="1" x14ac:dyDescent="0.15">
      <c r="B301" s="152"/>
      <c r="C301" s="126" t="s">
        <v>161</v>
      </c>
      <c r="D301" s="126" t="s">
        <v>724</v>
      </c>
      <c r="E301" s="126"/>
      <c r="F301" s="79" t="s">
        <v>12</v>
      </c>
      <c r="G301" s="4">
        <v>1</v>
      </c>
      <c r="H301" s="7"/>
      <c r="I301" s="7"/>
      <c r="J301" s="7"/>
      <c r="K301" s="7"/>
      <c r="L301" s="7"/>
      <c r="M301" s="130"/>
    </row>
    <row r="302" spans="1:13" ht="18" customHeight="1" x14ac:dyDescent="0.15">
      <c r="A302" s="57"/>
      <c r="B302" s="152"/>
      <c r="C302" s="126" t="s">
        <v>238</v>
      </c>
      <c r="D302" s="126" t="s">
        <v>725</v>
      </c>
      <c r="E302" s="126"/>
      <c r="F302" s="79" t="s">
        <v>12</v>
      </c>
      <c r="G302" s="4">
        <v>1</v>
      </c>
      <c r="H302" s="7"/>
      <c r="I302" s="7"/>
      <c r="J302" s="7"/>
      <c r="K302" s="7"/>
      <c r="L302" s="7"/>
      <c r="M302" s="130"/>
    </row>
    <row r="303" spans="1:13" ht="18" customHeight="1" x14ac:dyDescent="0.15">
      <c r="B303" s="152"/>
      <c r="C303" s="126" t="s">
        <v>85</v>
      </c>
      <c r="D303" s="126" t="s">
        <v>726</v>
      </c>
      <c r="E303" s="126"/>
      <c r="F303" s="79" t="s">
        <v>24</v>
      </c>
      <c r="G303" s="4">
        <v>75</v>
      </c>
      <c r="H303" s="7"/>
      <c r="I303" s="7"/>
      <c r="J303" s="7"/>
      <c r="K303" s="7"/>
      <c r="L303" s="7"/>
      <c r="M303" s="130"/>
    </row>
    <row r="304" spans="1:13" ht="18" customHeight="1" x14ac:dyDescent="0.15">
      <c r="B304" s="152"/>
      <c r="C304" s="126"/>
      <c r="D304" s="126" t="s">
        <v>154</v>
      </c>
      <c r="E304" s="126"/>
      <c r="F304" s="79" t="s">
        <v>12</v>
      </c>
      <c r="G304" s="4">
        <v>1</v>
      </c>
      <c r="H304" s="77"/>
      <c r="I304" s="7"/>
      <c r="J304" s="7"/>
      <c r="K304" s="7"/>
      <c r="L304" s="7"/>
      <c r="M304" s="130"/>
    </row>
    <row r="305" spans="2:13" ht="18" customHeight="1" x14ac:dyDescent="0.15">
      <c r="B305" s="152"/>
      <c r="C305" s="126" t="s">
        <v>86</v>
      </c>
      <c r="D305" s="126" t="s">
        <v>726</v>
      </c>
      <c r="E305" s="126"/>
      <c r="F305" s="79" t="s">
        <v>24</v>
      </c>
      <c r="G305" s="4">
        <v>48</v>
      </c>
      <c r="H305" s="77"/>
      <c r="I305" s="7"/>
      <c r="J305" s="7"/>
      <c r="K305" s="7"/>
      <c r="L305" s="7"/>
      <c r="M305" s="130"/>
    </row>
    <row r="306" spans="2:13" ht="18" customHeight="1" x14ac:dyDescent="0.15">
      <c r="B306" s="152"/>
      <c r="C306" s="126"/>
      <c r="D306" s="126" t="s">
        <v>154</v>
      </c>
      <c r="E306" s="126"/>
      <c r="F306" s="79" t="s">
        <v>12</v>
      </c>
      <c r="G306" s="4">
        <v>1</v>
      </c>
      <c r="H306" s="77"/>
      <c r="I306" s="7"/>
      <c r="J306" s="7"/>
      <c r="K306" s="7"/>
      <c r="L306" s="7"/>
      <c r="M306" s="130"/>
    </row>
    <row r="307" spans="2:13" ht="18" customHeight="1" x14ac:dyDescent="0.15">
      <c r="B307" s="152"/>
      <c r="C307" s="118"/>
      <c r="D307" s="118"/>
      <c r="E307" s="118"/>
      <c r="F307" s="79"/>
      <c r="G307" s="4"/>
      <c r="H307" s="80"/>
      <c r="I307" s="80"/>
      <c r="J307" s="80"/>
      <c r="K307" s="77"/>
      <c r="L307" s="77"/>
      <c r="M307" s="4"/>
    </row>
    <row r="308" spans="2:13" ht="18" customHeight="1" x14ac:dyDescent="0.15">
      <c r="B308" s="152"/>
      <c r="C308" s="118"/>
      <c r="D308" s="118"/>
      <c r="E308" s="118"/>
      <c r="F308" s="79"/>
      <c r="G308" s="4"/>
      <c r="H308" s="80"/>
      <c r="I308" s="80"/>
      <c r="J308" s="80"/>
      <c r="K308" s="77"/>
      <c r="L308" s="77"/>
      <c r="M308" s="4"/>
    </row>
    <row r="309" spans="2:13" ht="18" customHeight="1" x14ac:dyDescent="0.15">
      <c r="B309" s="152" t="s">
        <v>640</v>
      </c>
      <c r="C309" s="118" t="s">
        <v>153</v>
      </c>
      <c r="D309" s="38"/>
      <c r="E309" s="38"/>
      <c r="F309" s="81"/>
      <c r="G309" s="152"/>
      <c r="H309" s="77"/>
      <c r="I309" s="77"/>
      <c r="J309" s="77"/>
      <c r="K309" s="77"/>
      <c r="L309" s="77"/>
      <c r="M309" s="73"/>
    </row>
    <row r="310" spans="2:13" ht="18" customHeight="1" x14ac:dyDescent="0.15">
      <c r="B310" s="152"/>
      <c r="C310" s="126" t="s">
        <v>62</v>
      </c>
      <c r="D310" s="126"/>
      <c r="E310" s="126" t="s">
        <v>147</v>
      </c>
      <c r="F310" s="79" t="s">
        <v>592</v>
      </c>
      <c r="G310" s="4">
        <v>112</v>
      </c>
      <c r="H310" s="7"/>
      <c r="I310" s="7"/>
      <c r="J310" s="7"/>
      <c r="K310" s="7"/>
      <c r="L310" s="7"/>
      <c r="M310" s="130"/>
    </row>
    <row r="311" spans="2:13" ht="18" customHeight="1" x14ac:dyDescent="0.15">
      <c r="B311" s="152"/>
      <c r="C311" s="126" t="s">
        <v>75</v>
      </c>
      <c r="D311" s="126"/>
      <c r="E311" s="126"/>
      <c r="F311" s="79" t="s">
        <v>12</v>
      </c>
      <c r="G311" s="4">
        <v>1</v>
      </c>
      <c r="H311" s="7"/>
      <c r="I311" s="7"/>
      <c r="J311" s="7"/>
      <c r="K311" s="7"/>
      <c r="L311" s="7"/>
      <c r="M311" s="130"/>
    </row>
    <row r="312" spans="2:13" ht="18" customHeight="1" x14ac:dyDescent="0.15">
      <c r="B312" s="152"/>
      <c r="C312" s="126" t="s">
        <v>641</v>
      </c>
      <c r="D312" s="126"/>
      <c r="E312" s="126"/>
      <c r="F312" s="79" t="s">
        <v>12</v>
      </c>
      <c r="G312" s="4">
        <v>1</v>
      </c>
      <c r="H312" s="93"/>
      <c r="I312" s="7"/>
      <c r="J312" s="76"/>
      <c r="K312" s="7"/>
      <c r="L312" s="7"/>
      <c r="M312" s="130"/>
    </row>
    <row r="313" spans="2:13" ht="18" customHeight="1" x14ac:dyDescent="0.15">
      <c r="B313" s="152"/>
      <c r="C313" s="126" t="s">
        <v>61</v>
      </c>
      <c r="D313" s="126"/>
      <c r="E313" s="126" t="s">
        <v>136</v>
      </c>
      <c r="F313" s="79" t="s">
        <v>8</v>
      </c>
      <c r="G313" s="4">
        <v>109</v>
      </c>
      <c r="H313" s="93"/>
      <c r="I313" s="7"/>
      <c r="J313" s="76"/>
      <c r="K313" s="7"/>
      <c r="L313" s="7"/>
      <c r="M313" s="76"/>
    </row>
    <row r="314" spans="2:13" ht="18" customHeight="1" x14ac:dyDescent="0.15">
      <c r="B314" s="152"/>
      <c r="C314" s="126"/>
      <c r="D314" s="126"/>
      <c r="E314" s="126" t="s">
        <v>137</v>
      </c>
      <c r="F314" s="79" t="s">
        <v>8</v>
      </c>
      <c r="G314" s="4">
        <v>109</v>
      </c>
      <c r="H314" s="7"/>
      <c r="I314" s="7"/>
      <c r="J314" s="7"/>
      <c r="K314" s="7"/>
      <c r="L314" s="7"/>
      <c r="M314" s="130"/>
    </row>
    <row r="315" spans="2:13" ht="18" customHeight="1" x14ac:dyDescent="0.15">
      <c r="B315" s="152"/>
      <c r="C315" s="116" t="s">
        <v>727</v>
      </c>
      <c r="D315" s="152"/>
      <c r="E315" s="118" t="s">
        <v>642</v>
      </c>
      <c r="F315" s="81" t="s">
        <v>198</v>
      </c>
      <c r="G315" s="4">
        <v>4</v>
      </c>
      <c r="H315" s="7"/>
      <c r="I315" s="7"/>
      <c r="J315" s="7"/>
      <c r="K315" s="7"/>
      <c r="L315" s="7"/>
      <c r="M315" s="130"/>
    </row>
    <row r="316" spans="2:13" ht="18" customHeight="1" x14ac:dyDescent="0.15">
      <c r="B316" s="152"/>
      <c r="C316" s="126"/>
      <c r="D316" s="126"/>
      <c r="E316" s="46" t="s">
        <v>643</v>
      </c>
      <c r="F316" s="81" t="s">
        <v>198</v>
      </c>
      <c r="G316" s="4">
        <v>11</v>
      </c>
      <c r="H316" s="7"/>
      <c r="I316" s="7"/>
      <c r="J316" s="7"/>
      <c r="K316" s="7"/>
      <c r="L316" s="7"/>
      <c r="M316" s="130"/>
    </row>
    <row r="317" spans="2:13" ht="18" customHeight="1" x14ac:dyDescent="0.15">
      <c r="B317" s="152"/>
      <c r="C317" s="126"/>
      <c r="D317" s="126"/>
      <c r="E317" s="126"/>
      <c r="F317" s="79"/>
      <c r="G317" s="4"/>
      <c r="H317" s="77"/>
      <c r="I317" s="77"/>
      <c r="J317" s="77"/>
      <c r="K317" s="77"/>
      <c r="L317" s="77"/>
      <c r="M317" s="73"/>
    </row>
    <row r="318" spans="2:13" ht="18" customHeight="1" x14ac:dyDescent="0.15">
      <c r="B318" s="152"/>
      <c r="C318" s="126"/>
      <c r="D318" s="126"/>
      <c r="E318" s="126"/>
      <c r="F318" s="79"/>
      <c r="G318" s="4"/>
      <c r="H318" s="77"/>
      <c r="I318" s="77"/>
      <c r="J318" s="77"/>
      <c r="K318" s="77"/>
      <c r="L318" s="77"/>
      <c r="M318" s="73"/>
    </row>
    <row r="319" spans="2:13" ht="18" customHeight="1" x14ac:dyDescent="0.15">
      <c r="B319" s="152"/>
      <c r="C319" s="116"/>
      <c r="D319" s="152"/>
      <c r="E319" s="118"/>
      <c r="F319" s="81"/>
      <c r="G319" s="4"/>
      <c r="H319" s="77"/>
      <c r="I319" s="77"/>
      <c r="J319" s="77"/>
      <c r="K319" s="77"/>
      <c r="L319" s="77"/>
      <c r="M319" s="73"/>
    </row>
    <row r="320" spans="2:13" ht="18" customHeight="1" x14ac:dyDescent="0.15">
      <c r="B320" s="152"/>
      <c r="C320" s="126"/>
      <c r="D320" s="126"/>
      <c r="E320" s="46"/>
      <c r="F320" s="81"/>
      <c r="G320" s="4"/>
      <c r="H320" s="77"/>
      <c r="I320" s="77"/>
      <c r="J320" s="77"/>
      <c r="K320" s="77"/>
      <c r="L320" s="77"/>
      <c r="M320" s="73"/>
    </row>
    <row r="321" spans="1:13" ht="18" customHeight="1" x14ac:dyDescent="0.15">
      <c r="B321" s="152"/>
      <c r="C321" s="126"/>
      <c r="D321" s="126"/>
      <c r="E321" s="126"/>
      <c r="F321" s="79"/>
      <c r="G321" s="4"/>
      <c r="H321" s="77"/>
      <c r="I321" s="77"/>
      <c r="J321" s="77"/>
      <c r="K321" s="77"/>
      <c r="L321" s="77"/>
      <c r="M321" s="73"/>
    </row>
    <row r="322" spans="1:13" ht="18" customHeight="1" x14ac:dyDescent="0.15">
      <c r="B322" s="152"/>
      <c r="C322" s="116"/>
      <c r="D322" s="152"/>
      <c r="E322" s="152"/>
      <c r="F322" s="81"/>
      <c r="G322" s="153"/>
      <c r="H322" s="81"/>
      <c r="I322" s="81"/>
      <c r="J322" s="81"/>
      <c r="K322" s="77"/>
      <c r="L322" s="77"/>
      <c r="M322" s="153"/>
    </row>
    <row r="323" spans="1:13" ht="18" customHeight="1" x14ac:dyDescent="0.15">
      <c r="B323" s="152"/>
      <c r="C323" s="152"/>
      <c r="D323" s="152"/>
      <c r="E323" s="152"/>
      <c r="F323" s="81"/>
      <c r="G323" s="153"/>
      <c r="H323" s="81"/>
      <c r="I323" s="81"/>
      <c r="J323" s="81"/>
      <c r="K323" s="77"/>
      <c r="L323" s="77"/>
      <c r="M323" s="153"/>
    </row>
    <row r="324" spans="1:13" ht="18" customHeight="1" x14ac:dyDescent="0.15">
      <c r="B324" s="152"/>
      <c r="C324" s="152"/>
      <c r="D324" s="152"/>
      <c r="E324" s="152"/>
      <c r="F324" s="81"/>
      <c r="G324" s="153"/>
      <c r="H324" s="81"/>
      <c r="I324" s="81"/>
      <c r="J324" s="81"/>
      <c r="K324" s="77"/>
      <c r="L324" s="77"/>
      <c r="M324" s="153"/>
    </row>
    <row r="325" spans="1:13" ht="20.100000000000001" customHeight="1" x14ac:dyDescent="0.15">
      <c r="B325" s="49"/>
      <c r="C325" s="184"/>
      <c r="D325" s="184"/>
      <c r="E325" s="184"/>
      <c r="F325" s="184"/>
      <c r="G325" s="55"/>
      <c r="H325" s="132"/>
      <c r="I325" s="132"/>
      <c r="J325" s="132"/>
      <c r="K325" s="77"/>
      <c r="L325" s="77"/>
      <c r="M325" s="35"/>
    </row>
    <row r="326" spans="1:13" ht="18" customHeight="1" x14ac:dyDescent="0.15">
      <c r="B326" s="152" t="s">
        <v>644</v>
      </c>
      <c r="C326" s="126" t="s">
        <v>645</v>
      </c>
      <c r="D326" s="126"/>
      <c r="E326" s="126"/>
      <c r="F326" s="79"/>
      <c r="G326" s="4"/>
      <c r="H326" s="77"/>
      <c r="I326" s="77"/>
      <c r="J326" s="77"/>
      <c r="K326" s="77"/>
      <c r="L326" s="77"/>
      <c r="M326" s="45"/>
    </row>
    <row r="327" spans="1:13" ht="18" customHeight="1" x14ac:dyDescent="0.15">
      <c r="B327" s="152"/>
      <c r="C327" s="126" t="s">
        <v>777</v>
      </c>
      <c r="D327" s="126" t="s">
        <v>14</v>
      </c>
      <c r="E327" s="126" t="s">
        <v>646</v>
      </c>
      <c r="F327" s="79" t="s">
        <v>12</v>
      </c>
      <c r="G327" s="4">
        <v>1</v>
      </c>
      <c r="H327" s="7"/>
      <c r="I327" s="7"/>
      <c r="J327" s="7"/>
      <c r="K327" s="7"/>
      <c r="L327" s="7"/>
      <c r="M327" s="130"/>
    </row>
    <row r="328" spans="1:13" ht="18" customHeight="1" x14ac:dyDescent="0.15">
      <c r="A328" s="57"/>
      <c r="B328" s="152"/>
      <c r="C328" s="126"/>
      <c r="D328" s="126" t="s">
        <v>152</v>
      </c>
      <c r="E328" s="126" t="s">
        <v>647</v>
      </c>
      <c r="F328" s="79" t="s">
        <v>12</v>
      </c>
      <c r="G328" s="4">
        <v>1</v>
      </c>
      <c r="H328" s="7"/>
      <c r="I328" s="7"/>
      <c r="J328" s="7"/>
      <c r="K328" s="7"/>
      <c r="L328" s="7"/>
      <c r="M328" s="130"/>
    </row>
    <row r="329" spans="1:13" ht="18" customHeight="1" x14ac:dyDescent="0.15">
      <c r="A329" s="57"/>
      <c r="B329" s="152"/>
      <c r="C329" s="126"/>
      <c r="D329" s="126" t="s">
        <v>648</v>
      </c>
      <c r="E329" s="126"/>
      <c r="F329" s="79" t="s">
        <v>12</v>
      </c>
      <c r="G329" s="4">
        <v>1</v>
      </c>
      <c r="H329" s="7"/>
      <c r="I329" s="7"/>
      <c r="J329" s="7"/>
      <c r="K329" s="7"/>
      <c r="L329" s="7"/>
      <c r="M329" s="130"/>
    </row>
    <row r="330" spans="1:13" ht="18" customHeight="1" x14ac:dyDescent="0.15">
      <c r="A330" s="57"/>
      <c r="B330" s="152"/>
      <c r="C330" s="126" t="s">
        <v>778</v>
      </c>
      <c r="D330" s="126"/>
      <c r="E330" s="126"/>
      <c r="F330" s="79" t="s">
        <v>8</v>
      </c>
      <c r="G330" s="4">
        <f>146.5+308.22</f>
        <v>454.72</v>
      </c>
      <c r="H330" s="7"/>
      <c r="I330" s="7"/>
      <c r="J330" s="7"/>
      <c r="K330" s="7"/>
      <c r="L330" s="7"/>
      <c r="M330" s="130"/>
    </row>
    <row r="331" spans="1:13" ht="18" customHeight="1" x14ac:dyDescent="0.15">
      <c r="B331" s="152"/>
      <c r="C331" s="126"/>
      <c r="D331" s="126"/>
      <c r="E331" s="126"/>
      <c r="F331" s="79"/>
      <c r="G331" s="4"/>
      <c r="H331" s="77"/>
      <c r="I331" s="77"/>
      <c r="J331" s="77"/>
      <c r="K331" s="77"/>
      <c r="L331" s="77"/>
      <c r="M331" s="45"/>
    </row>
    <row r="332" spans="1:13" ht="18" customHeight="1" x14ac:dyDescent="0.15">
      <c r="B332" s="152" t="s">
        <v>649</v>
      </c>
      <c r="C332" s="126" t="s">
        <v>650</v>
      </c>
      <c r="D332" s="126"/>
      <c r="E332" s="126"/>
      <c r="F332" s="79"/>
      <c r="G332" s="4"/>
      <c r="H332" s="77"/>
      <c r="I332" s="77"/>
      <c r="J332" s="77"/>
      <c r="K332" s="77"/>
      <c r="L332" s="77"/>
      <c r="M332" s="45"/>
    </row>
    <row r="333" spans="1:13" ht="18" customHeight="1" x14ac:dyDescent="0.15">
      <c r="B333" s="152"/>
      <c r="C333" s="126" t="s">
        <v>651</v>
      </c>
      <c r="D333" s="126" t="s">
        <v>333</v>
      </c>
      <c r="E333" s="126" t="s">
        <v>730</v>
      </c>
      <c r="F333" s="79" t="s">
        <v>12</v>
      </c>
      <c r="G333" s="4">
        <v>1</v>
      </c>
      <c r="H333" s="7"/>
      <c r="I333" s="7"/>
      <c r="J333" s="7"/>
      <c r="K333" s="7"/>
      <c r="L333" s="7"/>
      <c r="M333" s="128"/>
    </row>
    <row r="334" spans="1:13" ht="18" customHeight="1" x14ac:dyDescent="0.15">
      <c r="B334" s="152"/>
      <c r="C334" s="38"/>
      <c r="D334" s="38"/>
      <c r="E334" s="38"/>
      <c r="F334" s="81"/>
      <c r="G334" s="152"/>
      <c r="H334" s="81"/>
      <c r="I334" s="81"/>
      <c r="J334" s="81"/>
      <c r="K334" s="77"/>
      <c r="L334" s="77"/>
      <c r="M334" s="152"/>
    </row>
    <row r="335" spans="1:13" ht="18" customHeight="1" x14ac:dyDescent="0.15">
      <c r="B335" s="152" t="s">
        <v>652</v>
      </c>
      <c r="C335" s="126" t="s">
        <v>344</v>
      </c>
      <c r="D335" s="126"/>
      <c r="E335" s="126"/>
      <c r="F335" s="79"/>
      <c r="G335" s="4"/>
      <c r="H335" s="77"/>
      <c r="I335" s="77"/>
      <c r="J335" s="77"/>
      <c r="K335" s="77"/>
      <c r="L335" s="77"/>
      <c r="M335" s="45"/>
    </row>
    <row r="336" spans="1:13" ht="18" customHeight="1" x14ac:dyDescent="0.15">
      <c r="B336" s="152"/>
      <c r="C336" s="126" t="s">
        <v>82</v>
      </c>
      <c r="D336" s="126"/>
      <c r="E336" s="126" t="s">
        <v>151</v>
      </c>
      <c r="F336" s="79" t="s">
        <v>16</v>
      </c>
      <c r="G336" s="4">
        <v>8</v>
      </c>
      <c r="H336" s="7"/>
      <c r="I336" s="7"/>
      <c r="J336" s="7"/>
      <c r="K336" s="7"/>
      <c r="L336" s="7"/>
      <c r="M336" s="130"/>
    </row>
    <row r="337" spans="1:13" ht="18" customHeight="1" x14ac:dyDescent="0.15">
      <c r="B337" s="152"/>
      <c r="C337" s="126" t="s">
        <v>76</v>
      </c>
      <c r="D337" s="126" t="s">
        <v>653</v>
      </c>
      <c r="E337" s="126"/>
      <c r="F337" s="79" t="s">
        <v>16</v>
      </c>
      <c r="G337" s="4">
        <v>17</v>
      </c>
      <c r="H337" s="7"/>
      <c r="I337" s="7"/>
      <c r="J337" s="7"/>
      <c r="K337" s="7"/>
      <c r="L337" s="7"/>
      <c r="M337" s="130"/>
    </row>
    <row r="338" spans="1:13" ht="18" customHeight="1" x14ac:dyDescent="0.15">
      <c r="B338" s="152"/>
      <c r="C338" s="126"/>
      <c r="D338" s="126" t="s">
        <v>87</v>
      </c>
      <c r="E338" s="126"/>
      <c r="F338" s="79" t="s">
        <v>16</v>
      </c>
      <c r="G338" s="4">
        <v>80</v>
      </c>
      <c r="H338" s="7"/>
      <c r="I338" s="7"/>
      <c r="J338" s="7"/>
      <c r="K338" s="7"/>
      <c r="L338" s="7"/>
      <c r="M338" s="130"/>
    </row>
    <row r="339" spans="1:13" ht="18" customHeight="1" x14ac:dyDescent="0.15">
      <c r="A339" s="57"/>
      <c r="B339" s="152"/>
      <c r="C339" s="126" t="s">
        <v>654</v>
      </c>
      <c r="D339" s="126"/>
      <c r="E339" s="126" t="s">
        <v>717</v>
      </c>
      <c r="F339" s="79" t="s">
        <v>8</v>
      </c>
      <c r="G339" s="4">
        <f>2.56*8</f>
        <v>20.48</v>
      </c>
      <c r="H339" s="7"/>
      <c r="I339" s="7"/>
      <c r="J339" s="7"/>
      <c r="K339" s="7"/>
      <c r="L339" s="7"/>
      <c r="M339" s="130"/>
    </row>
    <row r="340" spans="1:13" ht="18" customHeight="1" x14ac:dyDescent="0.15">
      <c r="B340" s="126"/>
      <c r="C340" s="126" t="s">
        <v>288</v>
      </c>
      <c r="D340" s="126" t="s">
        <v>655</v>
      </c>
      <c r="E340" s="126"/>
      <c r="F340" s="79" t="s">
        <v>592</v>
      </c>
      <c r="G340" s="53">
        <v>330</v>
      </c>
      <c r="H340" s="7"/>
      <c r="I340" s="7"/>
      <c r="J340" s="7"/>
      <c r="K340" s="7"/>
      <c r="L340" s="7"/>
      <c r="M340" s="130"/>
    </row>
    <row r="341" spans="1:13" ht="18" customHeight="1" x14ac:dyDescent="0.15">
      <c r="B341" s="152"/>
      <c r="C341" s="126"/>
      <c r="D341" s="126" t="s">
        <v>405</v>
      </c>
      <c r="E341" s="126"/>
      <c r="F341" s="79" t="s">
        <v>12</v>
      </c>
      <c r="G341" s="53">
        <v>1</v>
      </c>
      <c r="H341" s="7"/>
      <c r="I341" s="7"/>
      <c r="J341" s="7"/>
      <c r="K341" s="7"/>
      <c r="L341" s="7"/>
      <c r="M341" s="130"/>
    </row>
    <row r="342" spans="1:13" ht="18" customHeight="1" x14ac:dyDescent="0.15">
      <c r="B342" s="152"/>
      <c r="C342" s="126"/>
      <c r="D342" s="126"/>
      <c r="E342" s="126"/>
      <c r="F342" s="79"/>
      <c r="G342" s="53"/>
      <c r="H342" s="77"/>
      <c r="I342" s="77"/>
      <c r="J342" s="77"/>
      <c r="K342" s="77"/>
      <c r="L342" s="77"/>
      <c r="M342" s="78"/>
    </row>
    <row r="343" spans="1:13" ht="18" customHeight="1" x14ac:dyDescent="0.15">
      <c r="B343" s="152"/>
      <c r="C343" s="126" t="s">
        <v>243</v>
      </c>
      <c r="D343" s="126"/>
      <c r="E343" s="126" t="s">
        <v>244</v>
      </c>
      <c r="F343" s="79" t="s">
        <v>227</v>
      </c>
      <c r="G343" s="4">
        <v>1</v>
      </c>
      <c r="H343" s="7"/>
      <c r="I343" s="7"/>
      <c r="J343" s="7"/>
      <c r="K343" s="7"/>
      <c r="L343" s="7"/>
      <c r="M343" s="130"/>
    </row>
    <row r="344" spans="1:13" ht="18" customHeight="1" x14ac:dyDescent="0.15">
      <c r="B344" s="152"/>
      <c r="C344" s="126"/>
      <c r="D344" s="126"/>
      <c r="E344" s="126"/>
      <c r="F344" s="79"/>
      <c r="G344" s="4"/>
      <c r="H344" s="77"/>
      <c r="I344" s="77"/>
      <c r="J344" s="77"/>
      <c r="K344" s="77"/>
      <c r="L344" s="77"/>
      <c r="M344" s="78"/>
    </row>
    <row r="345" spans="1:13" ht="18" customHeight="1" x14ac:dyDescent="0.15">
      <c r="B345" s="152"/>
      <c r="C345" s="116" t="s">
        <v>656</v>
      </c>
      <c r="D345" s="152"/>
      <c r="E345" s="116" t="s">
        <v>366</v>
      </c>
      <c r="F345" s="79" t="s">
        <v>227</v>
      </c>
      <c r="G345" s="4">
        <v>6</v>
      </c>
      <c r="H345" s="7"/>
      <c r="I345" s="7"/>
      <c r="J345" s="7"/>
      <c r="K345" s="7"/>
      <c r="L345" s="7"/>
      <c r="M345" s="130"/>
    </row>
    <row r="346" spans="1:13" ht="18" customHeight="1" x14ac:dyDescent="0.15">
      <c r="B346" s="152"/>
      <c r="C346" s="126"/>
      <c r="D346" s="126"/>
      <c r="E346" s="126"/>
      <c r="F346" s="79"/>
      <c r="G346" s="53"/>
      <c r="H346" s="77"/>
      <c r="I346" s="77"/>
      <c r="J346" s="77"/>
      <c r="K346" s="77"/>
      <c r="L346" s="77"/>
      <c r="M346" s="78"/>
    </row>
    <row r="347" spans="1:13" ht="18" customHeight="1" x14ac:dyDescent="0.15">
      <c r="B347" s="152"/>
      <c r="C347" s="126"/>
      <c r="D347" s="126"/>
      <c r="E347" s="126"/>
      <c r="F347" s="79"/>
      <c r="G347" s="53"/>
      <c r="H347" s="77"/>
      <c r="I347" s="77"/>
      <c r="J347" s="77"/>
      <c r="K347" s="77"/>
      <c r="L347" s="77"/>
      <c r="M347" s="78"/>
    </row>
    <row r="348" spans="1:13" ht="18" customHeight="1" x14ac:dyDescent="0.15">
      <c r="B348" s="152"/>
      <c r="C348" s="126"/>
      <c r="D348" s="126"/>
      <c r="E348" s="126"/>
      <c r="F348" s="79"/>
      <c r="G348" s="53"/>
      <c r="H348" s="77"/>
      <c r="I348" s="77"/>
      <c r="J348" s="77"/>
      <c r="K348" s="77"/>
      <c r="L348" s="77"/>
      <c r="M348" s="78"/>
    </row>
    <row r="349" spans="1:13" ht="18" customHeight="1" x14ac:dyDescent="0.15">
      <c r="B349" s="152"/>
      <c r="C349" s="126"/>
      <c r="D349" s="126"/>
      <c r="E349" s="126"/>
      <c r="F349" s="79"/>
      <c r="G349" s="80"/>
      <c r="H349" s="77"/>
      <c r="I349" s="77"/>
      <c r="J349" s="77"/>
      <c r="K349" s="77"/>
      <c r="L349" s="77"/>
      <c r="M349" s="78"/>
    </row>
    <row r="350" spans="1:13" ht="18" customHeight="1" x14ac:dyDescent="0.15">
      <c r="B350" s="152"/>
      <c r="C350" s="126"/>
      <c r="D350" s="126"/>
      <c r="E350" s="126"/>
      <c r="F350" s="79"/>
      <c r="G350" s="80"/>
      <c r="H350" s="77"/>
      <c r="I350" s="77"/>
      <c r="J350" s="77"/>
      <c r="K350" s="77"/>
      <c r="L350" s="77"/>
      <c r="M350" s="78"/>
    </row>
    <row r="351" spans="1:13" ht="18" customHeight="1" x14ac:dyDescent="0.15">
      <c r="B351" s="152"/>
      <c r="C351" s="116"/>
      <c r="D351" s="152"/>
      <c r="E351" s="116"/>
      <c r="F351" s="79"/>
      <c r="G351" s="80"/>
      <c r="H351" s="77"/>
      <c r="I351" s="77"/>
      <c r="J351" s="77"/>
      <c r="K351" s="77"/>
      <c r="L351" s="77"/>
      <c r="M351" s="78"/>
    </row>
    <row r="352" spans="1:13" ht="18" customHeight="1" x14ac:dyDescent="0.15">
      <c r="B352" s="152"/>
      <c r="C352" s="75"/>
      <c r="D352" s="126"/>
      <c r="E352" s="126"/>
      <c r="F352" s="79"/>
      <c r="G352" s="127"/>
      <c r="H352" s="80"/>
      <c r="I352" s="80"/>
      <c r="J352" s="80"/>
      <c r="K352" s="77"/>
      <c r="L352" s="77"/>
      <c r="M352" s="45"/>
    </row>
    <row r="353" spans="1:13" ht="18" customHeight="1" x14ac:dyDescent="0.15">
      <c r="B353" s="152"/>
      <c r="C353" s="152"/>
      <c r="D353" s="152"/>
      <c r="E353" s="152"/>
      <c r="F353" s="81"/>
      <c r="G353" s="153"/>
      <c r="H353" s="81"/>
      <c r="I353" s="81"/>
      <c r="J353" s="81"/>
      <c r="K353" s="77"/>
      <c r="L353" s="77"/>
      <c r="M353" s="153"/>
    </row>
    <row r="354" spans="1:13" ht="20.100000000000001" customHeight="1" x14ac:dyDescent="0.15">
      <c r="B354" s="49"/>
      <c r="C354" s="184"/>
      <c r="D354" s="184"/>
      <c r="E354" s="184"/>
      <c r="F354" s="184"/>
      <c r="G354" s="55"/>
      <c r="H354" s="132"/>
      <c r="I354" s="132"/>
      <c r="J354" s="132"/>
      <c r="K354" s="77"/>
      <c r="L354" s="77"/>
      <c r="M354" s="35"/>
    </row>
    <row r="355" spans="1:13" ht="18" customHeight="1" x14ac:dyDescent="0.15">
      <c r="B355" s="152"/>
      <c r="C355" s="126"/>
      <c r="D355" s="126"/>
      <c r="E355" s="126"/>
      <c r="F355" s="79"/>
      <c r="G355" s="53"/>
      <c r="H355" s="77"/>
      <c r="I355" s="77"/>
      <c r="J355" s="77"/>
      <c r="K355" s="77"/>
      <c r="L355" s="77"/>
      <c r="M355" s="73"/>
    </row>
    <row r="356" spans="1:13" ht="18" customHeight="1" x14ac:dyDescent="0.15">
      <c r="B356" s="152"/>
      <c r="C356" s="116" t="s">
        <v>341</v>
      </c>
      <c r="D356" s="152"/>
      <c r="E356" s="116" t="s">
        <v>342</v>
      </c>
      <c r="F356" s="79" t="s">
        <v>49</v>
      </c>
      <c r="G356" s="4">
        <v>22</v>
      </c>
      <c r="H356" s="7"/>
      <c r="I356" s="7"/>
      <c r="J356" s="7"/>
      <c r="K356" s="7"/>
      <c r="L356" s="7"/>
      <c r="M356" s="130"/>
    </row>
    <row r="357" spans="1:13" ht="18" customHeight="1" x14ac:dyDescent="0.15">
      <c r="A357" s="57"/>
      <c r="B357" s="152"/>
      <c r="C357" s="126"/>
      <c r="D357" s="126"/>
      <c r="E357" s="46"/>
      <c r="F357" s="79"/>
      <c r="G357" s="4"/>
      <c r="H357" s="77"/>
      <c r="I357" s="77"/>
      <c r="J357" s="77"/>
      <c r="K357" s="77"/>
      <c r="L357" s="77"/>
      <c r="M357" s="45"/>
    </row>
    <row r="358" spans="1:13" ht="18" customHeight="1" x14ac:dyDescent="0.15">
      <c r="A358" s="57"/>
      <c r="B358" s="152"/>
      <c r="C358" s="126" t="s">
        <v>657</v>
      </c>
      <c r="D358" s="126"/>
      <c r="E358" s="126"/>
      <c r="F358" s="79" t="s">
        <v>8</v>
      </c>
      <c r="G358" s="4">
        <v>304</v>
      </c>
      <c r="H358" s="7"/>
      <c r="I358" s="7"/>
      <c r="J358" s="7"/>
      <c r="K358" s="7"/>
      <c r="L358" s="7"/>
      <c r="M358" s="130"/>
    </row>
    <row r="359" spans="1:13" ht="18" customHeight="1" x14ac:dyDescent="0.15">
      <c r="B359" s="152"/>
      <c r="C359" s="126"/>
      <c r="D359" s="126"/>
      <c r="E359" s="126"/>
      <c r="F359" s="79"/>
      <c r="G359" s="53"/>
      <c r="H359" s="77"/>
      <c r="I359" s="77"/>
      <c r="J359" s="77"/>
      <c r="K359" s="77"/>
      <c r="L359" s="77"/>
      <c r="M359" s="73"/>
    </row>
    <row r="360" spans="1:13" ht="18" customHeight="1" x14ac:dyDescent="0.15">
      <c r="B360" s="152"/>
      <c r="C360" s="126"/>
      <c r="D360" s="126"/>
      <c r="E360" s="126"/>
      <c r="F360" s="79"/>
      <c r="G360" s="53"/>
      <c r="H360" s="77"/>
      <c r="I360" s="77"/>
      <c r="J360" s="77"/>
      <c r="K360" s="77"/>
      <c r="L360" s="77"/>
      <c r="M360" s="73"/>
    </row>
    <row r="361" spans="1:13" ht="18" customHeight="1" x14ac:dyDescent="0.15">
      <c r="B361" s="152"/>
      <c r="C361" s="118" t="s">
        <v>357</v>
      </c>
      <c r="D361" s="126" t="s">
        <v>658</v>
      </c>
      <c r="E361" s="126" t="s">
        <v>358</v>
      </c>
      <c r="F361" s="79" t="s">
        <v>24</v>
      </c>
      <c r="G361" s="4">
        <v>29.6</v>
      </c>
      <c r="H361" s="7"/>
      <c r="I361" s="7"/>
      <c r="J361" s="7"/>
      <c r="K361" s="7"/>
      <c r="L361" s="7"/>
      <c r="M361" s="130"/>
    </row>
    <row r="362" spans="1:13" ht="18" customHeight="1" x14ac:dyDescent="0.15">
      <c r="B362" s="152"/>
      <c r="C362" s="126"/>
      <c r="D362" s="126" t="s">
        <v>361</v>
      </c>
      <c r="E362" s="126" t="s">
        <v>362</v>
      </c>
      <c r="F362" s="79" t="s">
        <v>24</v>
      </c>
      <c r="G362" s="4">
        <v>25.6</v>
      </c>
      <c r="H362" s="7"/>
      <c r="I362" s="7"/>
      <c r="J362" s="7"/>
      <c r="K362" s="7"/>
      <c r="L362" s="7"/>
      <c r="M362" s="130"/>
    </row>
    <row r="363" spans="1:13" ht="18" customHeight="1" x14ac:dyDescent="0.15">
      <c r="B363" s="152"/>
      <c r="C363" s="152"/>
      <c r="D363" s="152"/>
      <c r="E363" s="152"/>
      <c r="F363" s="81"/>
      <c r="G363" s="152"/>
      <c r="H363" s="81"/>
      <c r="I363" s="81"/>
      <c r="J363" s="81"/>
      <c r="K363" s="77"/>
      <c r="L363" s="77"/>
      <c r="M363" s="152"/>
    </row>
    <row r="364" spans="1:13" ht="18" customHeight="1" x14ac:dyDescent="0.15">
      <c r="B364" s="152"/>
      <c r="C364" s="126" t="s">
        <v>356</v>
      </c>
      <c r="D364" s="126" t="s">
        <v>359</v>
      </c>
      <c r="E364" s="126" t="s">
        <v>733</v>
      </c>
      <c r="F364" s="79" t="s">
        <v>8</v>
      </c>
      <c r="G364" s="4">
        <f>(30.1+43.7)*0.3</f>
        <v>22.140000000000004</v>
      </c>
      <c r="H364" s="7"/>
      <c r="I364" s="7"/>
      <c r="J364" s="7"/>
      <c r="K364" s="7"/>
      <c r="L364" s="7"/>
      <c r="M364" s="130"/>
    </row>
    <row r="365" spans="1:13" ht="18" customHeight="1" x14ac:dyDescent="0.15">
      <c r="B365" s="152"/>
      <c r="C365" s="126"/>
      <c r="D365" s="126"/>
      <c r="E365" s="126"/>
      <c r="F365" s="79"/>
      <c r="G365" s="4"/>
      <c r="H365" s="77"/>
      <c r="I365" s="77"/>
      <c r="J365" s="77"/>
      <c r="K365" s="77"/>
      <c r="L365" s="77"/>
      <c r="M365" s="45"/>
    </row>
    <row r="366" spans="1:13" ht="18" customHeight="1" x14ac:dyDescent="0.15">
      <c r="B366" s="152"/>
      <c r="C366" s="126" t="s">
        <v>367</v>
      </c>
      <c r="D366" s="126" t="s">
        <v>149</v>
      </c>
      <c r="E366" s="126" t="s">
        <v>355</v>
      </c>
      <c r="F366" s="79" t="s">
        <v>63</v>
      </c>
      <c r="G366" s="4">
        <v>2</v>
      </c>
      <c r="H366" s="7"/>
      <c r="I366" s="7"/>
      <c r="J366" s="7"/>
      <c r="K366" s="7"/>
      <c r="L366" s="7"/>
      <c r="M366" s="130"/>
    </row>
    <row r="367" spans="1:13" ht="18" customHeight="1" x14ac:dyDescent="0.15">
      <c r="B367" s="152"/>
      <c r="C367" s="126"/>
      <c r="D367" s="126"/>
      <c r="E367" s="126"/>
      <c r="F367" s="79"/>
      <c r="G367" s="4"/>
      <c r="H367" s="77"/>
      <c r="I367" s="77"/>
      <c r="J367" s="77"/>
      <c r="K367" s="77"/>
      <c r="L367" s="77"/>
      <c r="M367" s="45"/>
    </row>
    <row r="368" spans="1:13" ht="18" customHeight="1" x14ac:dyDescent="0.15">
      <c r="B368" s="152"/>
      <c r="C368" s="126"/>
      <c r="D368" s="126"/>
      <c r="E368" s="126"/>
      <c r="F368" s="79"/>
      <c r="G368" s="4"/>
      <c r="H368" s="77"/>
      <c r="I368" s="77"/>
      <c r="J368" s="77"/>
      <c r="K368" s="77"/>
      <c r="L368" s="77"/>
      <c r="M368" s="73"/>
    </row>
    <row r="369" spans="1:13" ht="18" customHeight="1" x14ac:dyDescent="0.15">
      <c r="B369" s="152" t="s">
        <v>659</v>
      </c>
      <c r="C369" s="126" t="s">
        <v>286</v>
      </c>
      <c r="D369" s="126" t="s">
        <v>140</v>
      </c>
      <c r="E369" s="126"/>
      <c r="F369" s="79" t="s">
        <v>12</v>
      </c>
      <c r="G369" s="80">
        <v>1</v>
      </c>
      <c r="H369" s="7"/>
      <c r="I369" s="7"/>
      <c r="J369" s="7"/>
      <c r="K369" s="7"/>
      <c r="L369" s="7"/>
      <c r="M369" s="130"/>
    </row>
    <row r="370" spans="1:13" ht="18" customHeight="1" x14ac:dyDescent="0.15">
      <c r="B370" s="152"/>
      <c r="C370" s="126"/>
      <c r="D370" s="126" t="s">
        <v>242</v>
      </c>
      <c r="E370" s="126"/>
      <c r="F370" s="79" t="s">
        <v>12</v>
      </c>
      <c r="G370" s="80">
        <v>1</v>
      </c>
      <c r="H370" s="7"/>
      <c r="I370" s="7"/>
      <c r="J370" s="7"/>
      <c r="K370" s="7"/>
      <c r="L370" s="7"/>
      <c r="M370" s="130"/>
    </row>
    <row r="371" spans="1:13" ht="18" customHeight="1" x14ac:dyDescent="0.15">
      <c r="B371" s="152"/>
      <c r="C371" s="126"/>
      <c r="D371" s="126"/>
      <c r="E371" s="126"/>
      <c r="F371" s="79"/>
      <c r="G371" s="80"/>
      <c r="H371" s="80"/>
      <c r="I371" s="80"/>
      <c r="J371" s="80"/>
      <c r="K371" s="77"/>
      <c r="L371" s="77"/>
      <c r="M371" s="78"/>
    </row>
    <row r="372" spans="1:13" ht="18" customHeight="1" x14ac:dyDescent="0.15">
      <c r="B372" s="152" t="s">
        <v>660</v>
      </c>
      <c r="C372" s="126" t="s">
        <v>287</v>
      </c>
      <c r="D372" s="126"/>
      <c r="E372" s="126"/>
      <c r="F372" s="79"/>
      <c r="G372" s="80"/>
      <c r="H372" s="77"/>
      <c r="I372" s="77"/>
      <c r="J372" s="77"/>
      <c r="K372" s="77"/>
      <c r="L372" s="77"/>
      <c r="M372" s="78"/>
    </row>
    <row r="373" spans="1:13" ht="18" customHeight="1" x14ac:dyDescent="0.15">
      <c r="B373" s="152"/>
      <c r="C373" s="126" t="s">
        <v>246</v>
      </c>
      <c r="D373" s="126"/>
      <c r="E373" s="126" t="s">
        <v>731</v>
      </c>
      <c r="F373" s="79" t="s">
        <v>12</v>
      </c>
      <c r="G373" s="80">
        <v>1</v>
      </c>
      <c r="H373" s="7"/>
      <c r="I373" s="7"/>
      <c r="J373" s="7"/>
      <c r="K373" s="7"/>
      <c r="L373" s="7"/>
      <c r="M373" s="130"/>
    </row>
    <row r="374" spans="1:13" ht="18" customHeight="1" x14ac:dyDescent="0.15">
      <c r="B374" s="152"/>
      <c r="C374" s="126"/>
      <c r="D374" s="126"/>
      <c r="E374" s="126"/>
      <c r="F374" s="79"/>
      <c r="G374" s="80"/>
      <c r="H374" s="80"/>
      <c r="I374" s="80"/>
      <c r="J374" s="80"/>
      <c r="K374" s="77"/>
      <c r="L374" s="77"/>
      <c r="M374" s="78"/>
    </row>
    <row r="375" spans="1:13" ht="18" customHeight="1" x14ac:dyDescent="0.15">
      <c r="B375" s="152"/>
      <c r="C375" s="126"/>
      <c r="D375" s="126"/>
      <c r="E375" s="126"/>
      <c r="F375" s="79"/>
      <c r="G375" s="53"/>
      <c r="H375" s="77"/>
      <c r="I375" s="77"/>
      <c r="J375" s="77"/>
      <c r="K375" s="77"/>
      <c r="L375" s="77"/>
      <c r="M375" s="78"/>
    </row>
    <row r="376" spans="1:13" ht="18" customHeight="1" x14ac:dyDescent="0.15">
      <c r="B376" s="152"/>
      <c r="C376" s="126"/>
      <c r="D376" s="126"/>
      <c r="E376" s="126"/>
      <c r="F376" s="79"/>
      <c r="G376" s="53"/>
      <c r="H376" s="77"/>
      <c r="I376" s="77"/>
      <c r="J376" s="77"/>
      <c r="K376" s="77"/>
      <c r="L376" s="77"/>
      <c r="M376" s="73"/>
    </row>
    <row r="377" spans="1:13" ht="18" customHeight="1" x14ac:dyDescent="0.15">
      <c r="B377" s="152"/>
      <c r="C377" s="126"/>
      <c r="D377" s="126"/>
      <c r="E377" s="126"/>
      <c r="F377" s="79"/>
      <c r="G377" s="53"/>
      <c r="H377" s="77"/>
      <c r="I377" s="77"/>
      <c r="J377" s="77"/>
      <c r="K377" s="77"/>
      <c r="L377" s="77"/>
      <c r="M377" s="73"/>
    </row>
    <row r="378" spans="1:13" ht="18" customHeight="1" x14ac:dyDescent="0.15">
      <c r="B378" s="152"/>
      <c r="C378" s="126"/>
      <c r="D378" s="126"/>
      <c r="E378" s="126"/>
      <c r="F378" s="79"/>
      <c r="G378" s="53"/>
      <c r="H378" s="77"/>
      <c r="I378" s="77"/>
      <c r="J378" s="77"/>
      <c r="K378" s="77"/>
      <c r="L378" s="77"/>
      <c r="M378" s="73"/>
    </row>
    <row r="379" spans="1:13" ht="18" customHeight="1" x14ac:dyDescent="0.15">
      <c r="B379" s="152"/>
      <c r="C379" s="126"/>
      <c r="D379" s="126"/>
      <c r="E379" s="126"/>
      <c r="F379" s="79"/>
      <c r="G379" s="53"/>
      <c r="H379" s="77"/>
      <c r="I379" s="77"/>
      <c r="J379" s="77"/>
      <c r="K379" s="77"/>
      <c r="L379" s="77"/>
      <c r="M379" s="73"/>
    </row>
    <row r="380" spans="1:13" ht="18" customHeight="1" x14ac:dyDescent="0.15">
      <c r="B380" s="152"/>
      <c r="C380" s="126"/>
      <c r="D380" s="126"/>
      <c r="E380" s="126"/>
      <c r="F380" s="79"/>
      <c r="G380" s="53"/>
      <c r="H380" s="77"/>
      <c r="I380" s="77"/>
      <c r="J380" s="77"/>
      <c r="K380" s="77"/>
      <c r="L380" s="77"/>
      <c r="M380" s="72"/>
    </row>
    <row r="381" spans="1:13" ht="20.100000000000001" customHeight="1" x14ac:dyDescent="0.15">
      <c r="B381" s="49"/>
      <c r="C381" s="182"/>
      <c r="D381" s="182"/>
      <c r="E381" s="182"/>
      <c r="F381" s="182"/>
      <c r="G381" s="55"/>
      <c r="H381" s="132"/>
      <c r="I381" s="132"/>
      <c r="J381" s="132"/>
      <c r="K381" s="77"/>
      <c r="L381" s="77"/>
      <c r="M381" s="35"/>
    </row>
    <row r="382" spans="1:13" ht="18" customHeight="1" x14ac:dyDescent="0.15">
      <c r="B382" s="152"/>
      <c r="C382" s="126"/>
      <c r="D382" s="126"/>
      <c r="E382" s="126"/>
      <c r="F382" s="1"/>
      <c r="G382" s="53"/>
      <c r="H382" s="77"/>
      <c r="I382" s="77"/>
      <c r="J382" s="77"/>
      <c r="K382" s="77"/>
      <c r="L382" s="77"/>
      <c r="M382" s="73"/>
    </row>
    <row r="383" spans="1:13" ht="18" customHeight="1" x14ac:dyDescent="0.15">
      <c r="B383" s="152" t="s">
        <v>661</v>
      </c>
      <c r="C383" s="126" t="s">
        <v>250</v>
      </c>
      <c r="D383" s="126"/>
      <c r="E383" s="126"/>
      <c r="F383" s="127"/>
      <c r="G383" s="4"/>
      <c r="H383" s="77"/>
      <c r="I383" s="77"/>
      <c r="J383" s="77"/>
      <c r="K383" s="77"/>
      <c r="L383" s="77"/>
      <c r="M383" s="45"/>
    </row>
    <row r="384" spans="1:13" ht="18" customHeight="1" x14ac:dyDescent="0.15">
      <c r="A384" s="57"/>
      <c r="B384" s="152"/>
      <c r="C384" s="126" t="s">
        <v>251</v>
      </c>
      <c r="D384" s="126" t="s">
        <v>252</v>
      </c>
      <c r="E384" s="126" t="s">
        <v>255</v>
      </c>
      <c r="F384" s="127" t="s">
        <v>8</v>
      </c>
      <c r="G384" s="4">
        <f>63</f>
        <v>63</v>
      </c>
      <c r="H384" s="7"/>
      <c r="I384" s="7"/>
      <c r="J384" s="7"/>
      <c r="K384" s="7"/>
      <c r="L384" s="7"/>
      <c r="M384" s="130"/>
    </row>
    <row r="385" spans="1:13" ht="18" customHeight="1" x14ac:dyDescent="0.15">
      <c r="A385" s="57"/>
      <c r="B385" s="152"/>
      <c r="C385" s="126"/>
      <c r="D385" s="126" t="s">
        <v>253</v>
      </c>
      <c r="E385" s="126" t="s">
        <v>663</v>
      </c>
      <c r="F385" s="127" t="s">
        <v>664</v>
      </c>
      <c r="G385" s="4">
        <f>G388*0.1</f>
        <v>5.1300000000000008</v>
      </c>
      <c r="H385" s="7"/>
      <c r="I385" s="7"/>
      <c r="J385" s="7"/>
      <c r="K385" s="7"/>
      <c r="L385" s="7"/>
      <c r="M385" s="130"/>
    </row>
    <row r="386" spans="1:13" ht="18" customHeight="1" x14ac:dyDescent="0.15">
      <c r="A386" s="57"/>
      <c r="B386" s="152"/>
      <c r="C386" s="126"/>
      <c r="D386" s="126"/>
      <c r="E386" s="126" t="s">
        <v>370</v>
      </c>
      <c r="F386" s="127" t="s">
        <v>664</v>
      </c>
      <c r="G386" s="4">
        <f>G388*0.1</f>
        <v>5.1300000000000008</v>
      </c>
      <c r="H386" s="7"/>
      <c r="I386" s="7"/>
      <c r="J386" s="7"/>
      <c r="K386" s="7"/>
      <c r="L386" s="7"/>
      <c r="M386" s="130"/>
    </row>
    <row r="387" spans="1:13" ht="18" customHeight="1" x14ac:dyDescent="0.15">
      <c r="B387" s="152"/>
      <c r="C387" s="126"/>
      <c r="D387" s="126"/>
      <c r="E387" s="126" t="s">
        <v>371</v>
      </c>
      <c r="F387" s="127" t="s">
        <v>664</v>
      </c>
      <c r="G387" s="4">
        <f>G388*0.1</f>
        <v>5.1300000000000008</v>
      </c>
      <c r="H387" s="7"/>
      <c r="I387" s="7"/>
      <c r="J387" s="7"/>
      <c r="K387" s="7"/>
      <c r="L387" s="7"/>
      <c r="M387" s="130"/>
    </row>
    <row r="388" spans="1:13" ht="18" customHeight="1" x14ac:dyDescent="0.15">
      <c r="B388" s="152"/>
      <c r="C388" s="126"/>
      <c r="D388" s="126" t="s">
        <v>665</v>
      </c>
      <c r="E388" s="126" t="s">
        <v>254</v>
      </c>
      <c r="F388" s="127" t="s">
        <v>666</v>
      </c>
      <c r="G388" s="4">
        <f>G393*0.25*0.2</f>
        <v>51.300000000000004</v>
      </c>
      <c r="H388" s="7"/>
      <c r="I388" s="7"/>
      <c r="J388" s="7"/>
      <c r="K388" s="7"/>
      <c r="L388" s="7"/>
      <c r="M388" s="130"/>
    </row>
    <row r="389" spans="1:13" ht="18" customHeight="1" x14ac:dyDescent="0.15">
      <c r="B389" s="152"/>
      <c r="C389" s="126"/>
      <c r="D389" s="126"/>
      <c r="E389" s="126" t="s">
        <v>370</v>
      </c>
      <c r="F389" s="127" t="s">
        <v>666</v>
      </c>
      <c r="G389" s="4">
        <f>G393*0.25*0.2</f>
        <v>51.300000000000004</v>
      </c>
      <c r="H389" s="7"/>
      <c r="I389" s="7"/>
      <c r="J389" s="7"/>
      <c r="K389" s="7"/>
      <c r="L389" s="7"/>
      <c r="M389" s="130"/>
    </row>
    <row r="390" spans="1:13" ht="18" customHeight="1" x14ac:dyDescent="0.15">
      <c r="B390" s="152"/>
      <c r="C390" s="126"/>
      <c r="D390" s="126"/>
      <c r="E390" s="126" t="s">
        <v>372</v>
      </c>
      <c r="F390" s="127" t="s">
        <v>63</v>
      </c>
      <c r="G390" s="4">
        <v>2</v>
      </c>
      <c r="H390" s="7"/>
      <c r="I390" s="7"/>
      <c r="J390" s="7"/>
      <c r="K390" s="7"/>
      <c r="L390" s="7"/>
      <c r="M390" s="130"/>
    </row>
    <row r="391" spans="1:13" ht="18" customHeight="1" x14ac:dyDescent="0.15">
      <c r="B391" s="152"/>
      <c r="C391" s="126"/>
      <c r="D391" s="126" t="s">
        <v>257</v>
      </c>
      <c r="E391" s="126"/>
      <c r="F391" s="127" t="s">
        <v>666</v>
      </c>
      <c r="G391" s="4">
        <f>G388</f>
        <v>51.300000000000004</v>
      </c>
      <c r="H391" s="7"/>
      <c r="I391" s="7"/>
      <c r="J391" s="7"/>
      <c r="K391" s="7"/>
      <c r="L391" s="7"/>
      <c r="M391" s="130"/>
    </row>
    <row r="392" spans="1:13" ht="18" customHeight="1" x14ac:dyDescent="0.15">
      <c r="B392" s="152"/>
      <c r="C392" s="126"/>
      <c r="D392" s="126" t="s">
        <v>137</v>
      </c>
      <c r="E392" s="126"/>
      <c r="F392" s="127" t="s">
        <v>664</v>
      </c>
      <c r="G392" s="4">
        <f>G385+G388*2.35</f>
        <v>125.68500000000002</v>
      </c>
      <c r="H392" s="7"/>
      <c r="I392" s="7"/>
      <c r="J392" s="7"/>
      <c r="K392" s="7"/>
      <c r="L392" s="7"/>
      <c r="M392" s="130"/>
    </row>
    <row r="393" spans="1:13" ht="18" customHeight="1" x14ac:dyDescent="0.15">
      <c r="B393" s="152"/>
      <c r="C393" s="126" t="s">
        <v>258</v>
      </c>
      <c r="D393" s="126" t="s">
        <v>65</v>
      </c>
      <c r="E393" s="126" t="s">
        <v>271</v>
      </c>
      <c r="F393" s="127" t="s">
        <v>8</v>
      </c>
      <c r="G393" s="4">
        <v>1026</v>
      </c>
      <c r="H393" s="7"/>
      <c r="I393" s="7"/>
      <c r="J393" s="7"/>
      <c r="K393" s="7"/>
      <c r="L393" s="7"/>
      <c r="M393" s="130"/>
    </row>
    <row r="394" spans="1:13" ht="18" customHeight="1" x14ac:dyDescent="0.15">
      <c r="B394" s="152"/>
      <c r="C394" s="38"/>
      <c r="D394" s="126" t="s">
        <v>275</v>
      </c>
      <c r="E394" s="119" t="s">
        <v>732</v>
      </c>
      <c r="F394" s="127" t="s">
        <v>8</v>
      </c>
      <c r="G394" s="4">
        <v>1026</v>
      </c>
      <c r="H394" s="7"/>
      <c r="I394" s="7"/>
      <c r="J394" s="7"/>
      <c r="K394" s="7"/>
      <c r="L394" s="7"/>
      <c r="M394" s="73"/>
    </row>
    <row r="395" spans="1:13" ht="18" customHeight="1" x14ac:dyDescent="0.15">
      <c r="B395" s="152"/>
      <c r="C395" s="126"/>
      <c r="D395" s="126"/>
      <c r="E395" s="126"/>
      <c r="F395" s="79"/>
      <c r="G395" s="80"/>
      <c r="H395" s="77"/>
      <c r="I395" s="77"/>
      <c r="J395" s="77"/>
      <c r="K395" s="77"/>
      <c r="L395" s="77"/>
      <c r="M395" s="73"/>
    </row>
    <row r="396" spans="1:13" ht="18" customHeight="1" x14ac:dyDescent="0.15">
      <c r="B396" s="152"/>
      <c r="C396" s="126"/>
      <c r="D396" s="126"/>
      <c r="E396" s="126"/>
      <c r="F396" s="79"/>
      <c r="G396" s="80"/>
      <c r="H396" s="80"/>
      <c r="I396" s="80"/>
      <c r="J396" s="80"/>
      <c r="K396" s="77"/>
      <c r="L396" s="77"/>
      <c r="M396" s="45"/>
    </row>
    <row r="397" spans="1:13" ht="18" customHeight="1" x14ac:dyDescent="0.15">
      <c r="B397" s="152" t="s">
        <v>662</v>
      </c>
      <c r="C397" s="126" t="s">
        <v>330</v>
      </c>
      <c r="D397" s="126"/>
      <c r="E397" s="126"/>
      <c r="F397" s="79"/>
      <c r="G397" s="80"/>
      <c r="H397" s="77"/>
      <c r="I397" s="77"/>
      <c r="J397" s="77"/>
      <c r="K397" s="77"/>
      <c r="L397" s="77"/>
      <c r="M397" s="73"/>
    </row>
    <row r="398" spans="1:13" ht="18" customHeight="1" x14ac:dyDescent="0.15">
      <c r="B398" s="152"/>
      <c r="C398" s="118" t="s">
        <v>226</v>
      </c>
      <c r="D398" s="126"/>
      <c r="E398" s="126"/>
      <c r="F398" s="127" t="s">
        <v>63</v>
      </c>
      <c r="G398" s="4">
        <v>1</v>
      </c>
      <c r="H398" s="7"/>
      <c r="I398" s="7"/>
      <c r="J398" s="7"/>
      <c r="K398" s="7"/>
      <c r="L398" s="7"/>
      <c r="M398" s="130"/>
    </row>
    <row r="399" spans="1:13" ht="18" customHeight="1" x14ac:dyDescent="0.15">
      <c r="B399" s="152"/>
      <c r="C399" s="126"/>
      <c r="D399" s="126"/>
      <c r="E399" s="126"/>
      <c r="F399" s="127"/>
      <c r="G399" s="80"/>
      <c r="H399" s="77"/>
      <c r="I399" s="77"/>
      <c r="J399" s="77"/>
      <c r="K399" s="77"/>
      <c r="L399" s="77"/>
      <c r="M399" s="45"/>
    </row>
    <row r="400" spans="1:13" ht="18" customHeight="1" x14ac:dyDescent="0.15">
      <c r="B400" s="152" t="s">
        <v>667</v>
      </c>
      <c r="C400" s="152" t="s">
        <v>340</v>
      </c>
      <c r="D400" s="152"/>
      <c r="E400" s="152"/>
      <c r="F400" s="152"/>
      <c r="G400" s="81"/>
      <c r="H400" s="81"/>
      <c r="I400" s="81"/>
      <c r="J400" s="81"/>
      <c r="K400" s="77"/>
      <c r="L400" s="77"/>
      <c r="M400" s="152"/>
    </row>
    <row r="401" spans="2:13" ht="18" customHeight="1" x14ac:dyDescent="0.15">
      <c r="B401" s="152"/>
      <c r="C401" s="126" t="s">
        <v>251</v>
      </c>
      <c r="D401" s="126" t="s">
        <v>252</v>
      </c>
      <c r="E401" s="126" t="s">
        <v>255</v>
      </c>
      <c r="F401" s="127" t="s">
        <v>8</v>
      </c>
      <c r="G401" s="4">
        <f>27*0.6*3</f>
        <v>48.599999999999994</v>
      </c>
      <c r="H401" s="7"/>
      <c r="I401" s="7"/>
      <c r="J401" s="7"/>
      <c r="K401" s="7"/>
      <c r="L401" s="7"/>
      <c r="M401" s="130"/>
    </row>
    <row r="402" spans="2:13" ht="18" customHeight="1" x14ac:dyDescent="0.15">
      <c r="B402" s="152"/>
      <c r="C402" s="126"/>
      <c r="D402" s="126" t="s">
        <v>253</v>
      </c>
      <c r="E402" s="126" t="s">
        <v>668</v>
      </c>
      <c r="F402" s="127" t="s">
        <v>664</v>
      </c>
      <c r="G402" s="157">
        <v>0.7</v>
      </c>
      <c r="H402" s="7"/>
      <c r="I402" s="7"/>
      <c r="J402" s="7"/>
      <c r="K402" s="7"/>
      <c r="L402" s="7"/>
      <c r="M402" s="130"/>
    </row>
    <row r="403" spans="2:13" ht="18" customHeight="1" x14ac:dyDescent="0.15">
      <c r="B403" s="152"/>
      <c r="C403" s="126"/>
      <c r="D403" s="126"/>
      <c r="E403" s="126" t="s">
        <v>370</v>
      </c>
      <c r="F403" s="127" t="s">
        <v>664</v>
      </c>
      <c r="G403" s="157">
        <v>0.7</v>
      </c>
      <c r="H403" s="7"/>
      <c r="I403" s="7"/>
      <c r="J403" s="7"/>
      <c r="K403" s="7"/>
      <c r="L403" s="7"/>
      <c r="M403" s="130"/>
    </row>
    <row r="404" spans="2:13" ht="18" customHeight="1" x14ac:dyDescent="0.15">
      <c r="B404" s="152"/>
      <c r="C404" s="126"/>
      <c r="D404" s="126"/>
      <c r="E404" s="126" t="s">
        <v>371</v>
      </c>
      <c r="F404" s="127" t="s">
        <v>664</v>
      </c>
      <c r="G404" s="157">
        <v>0.7</v>
      </c>
      <c r="H404" s="7"/>
      <c r="I404" s="7"/>
      <c r="J404" s="7"/>
      <c r="K404" s="7"/>
      <c r="L404" s="7"/>
      <c r="M404" s="130"/>
    </row>
    <row r="405" spans="2:13" ht="18" customHeight="1" x14ac:dyDescent="0.15">
      <c r="B405" s="152"/>
      <c r="C405" s="126"/>
      <c r="D405" s="126" t="s">
        <v>665</v>
      </c>
      <c r="E405" s="126" t="s">
        <v>254</v>
      </c>
      <c r="F405" s="127" t="s">
        <v>666</v>
      </c>
      <c r="G405" s="4">
        <f>18*0.6*3</f>
        <v>32.4</v>
      </c>
      <c r="H405" s="7"/>
      <c r="I405" s="7"/>
      <c r="J405" s="7"/>
      <c r="K405" s="7"/>
      <c r="L405" s="7"/>
      <c r="M405" s="130"/>
    </row>
    <row r="406" spans="2:13" ht="18" customHeight="1" x14ac:dyDescent="0.15">
      <c r="B406" s="152"/>
      <c r="C406" s="126"/>
      <c r="D406" s="126"/>
      <c r="E406" s="126" t="s">
        <v>702</v>
      </c>
      <c r="F406" s="127" t="s">
        <v>666</v>
      </c>
      <c r="G406" s="4">
        <f>18*0.6*3</f>
        <v>32.4</v>
      </c>
      <c r="H406" s="7"/>
      <c r="I406" s="7"/>
      <c r="J406" s="7"/>
      <c r="K406" s="7"/>
      <c r="L406" s="7"/>
      <c r="M406" s="130"/>
    </row>
    <row r="407" spans="2:13" ht="18" customHeight="1" x14ac:dyDescent="0.15">
      <c r="B407" s="152"/>
      <c r="C407" s="126"/>
      <c r="D407" s="126"/>
      <c r="E407" s="126"/>
      <c r="F407" s="127"/>
      <c r="G407" s="80"/>
      <c r="H407" s="77"/>
      <c r="I407" s="77"/>
      <c r="J407" s="77"/>
      <c r="K407" s="7"/>
      <c r="L407" s="77"/>
      <c r="M407" s="45"/>
    </row>
    <row r="408" spans="2:13" ht="18" customHeight="1" x14ac:dyDescent="0.15">
      <c r="B408" s="152"/>
      <c r="C408" s="126"/>
      <c r="D408" s="126"/>
      <c r="E408" s="126"/>
      <c r="F408" s="127"/>
      <c r="G408" s="4"/>
      <c r="H408" s="7"/>
      <c r="I408" s="7"/>
      <c r="J408" s="7"/>
      <c r="K408" s="7"/>
      <c r="L408" s="7"/>
      <c r="M408" s="130"/>
    </row>
    <row r="409" spans="2:13" ht="18" customHeight="1" x14ac:dyDescent="0.15">
      <c r="B409" s="152"/>
      <c r="C409" s="126"/>
      <c r="D409" s="126"/>
      <c r="E409" s="46"/>
      <c r="F409" s="127"/>
      <c r="G409" s="4"/>
      <c r="H409" s="7"/>
      <c r="I409" s="7"/>
      <c r="J409" s="7"/>
      <c r="K409" s="7"/>
      <c r="L409" s="7"/>
      <c r="M409" s="130"/>
    </row>
    <row r="410" spans="2:13" ht="18" customHeight="1" x14ac:dyDescent="0.15">
      <c r="B410" s="152"/>
      <c r="C410" s="126"/>
      <c r="D410" s="126"/>
      <c r="E410" s="126"/>
      <c r="F410" s="127"/>
      <c r="G410" s="4"/>
      <c r="H410" s="7"/>
      <c r="I410" s="7"/>
      <c r="J410" s="7"/>
      <c r="K410" s="7"/>
      <c r="L410" s="7"/>
      <c r="M410" s="130"/>
    </row>
    <row r="411" spans="2:13" ht="18" customHeight="1" x14ac:dyDescent="0.15">
      <c r="B411" s="152"/>
      <c r="C411" s="126"/>
      <c r="D411" s="126"/>
      <c r="E411" s="126"/>
      <c r="F411" s="127"/>
      <c r="G411" s="4"/>
      <c r="H411" s="7"/>
      <c r="I411" s="7"/>
      <c r="J411" s="7"/>
      <c r="K411" s="7"/>
      <c r="L411" s="7"/>
      <c r="M411" s="73"/>
    </row>
    <row r="412" spans="2:13" ht="18" customHeight="1" x14ac:dyDescent="0.15">
      <c r="B412" s="152"/>
      <c r="C412" s="126"/>
      <c r="D412" s="126"/>
      <c r="E412" s="126"/>
      <c r="F412" s="1"/>
      <c r="G412" s="53"/>
      <c r="H412" s="72"/>
      <c r="I412" s="72"/>
      <c r="J412" s="72"/>
      <c r="K412" s="72"/>
      <c r="L412" s="72"/>
      <c r="M412" s="73"/>
    </row>
    <row r="413" spans="2:13" ht="18" customHeight="1" x14ac:dyDescent="0.15">
      <c r="B413" s="152"/>
      <c r="C413" s="126"/>
      <c r="D413" s="126"/>
      <c r="E413" s="126"/>
      <c r="F413" s="1"/>
      <c r="G413" s="53"/>
      <c r="H413" s="72"/>
      <c r="I413" s="72"/>
      <c r="J413" s="72"/>
      <c r="K413" s="72"/>
      <c r="L413" s="72"/>
      <c r="M413" s="73"/>
    </row>
    <row r="414" spans="2:13" ht="18" customHeight="1" x14ac:dyDescent="0.15">
      <c r="B414" s="152"/>
      <c r="C414" s="126" t="s">
        <v>18</v>
      </c>
      <c r="D414" s="126"/>
      <c r="E414" s="126"/>
      <c r="F414" s="127"/>
      <c r="G414" s="4"/>
      <c r="H414" s="125"/>
      <c r="I414" s="125"/>
      <c r="J414" s="125"/>
      <c r="K414" s="125"/>
      <c r="L414" s="7"/>
      <c r="M414" s="73"/>
    </row>
    <row r="415" spans="2:13" ht="18" customHeight="1" x14ac:dyDescent="0.15">
      <c r="B415" s="152"/>
      <c r="C415" s="38"/>
      <c r="D415" s="126"/>
      <c r="E415" s="126"/>
      <c r="F415" s="127"/>
      <c r="G415" s="4"/>
      <c r="H415" s="125"/>
      <c r="I415" s="125"/>
      <c r="J415" s="125"/>
      <c r="K415" s="125"/>
      <c r="L415" s="72"/>
      <c r="M415" s="73"/>
    </row>
    <row r="416" spans="2:13" ht="20.100000000000001" customHeight="1" x14ac:dyDescent="0.15">
      <c r="B416" s="49"/>
      <c r="C416" s="182"/>
      <c r="D416" s="182"/>
      <c r="E416" s="182"/>
      <c r="F416" s="182"/>
      <c r="G416" s="55"/>
      <c r="H416" s="55"/>
      <c r="I416" s="55"/>
      <c r="J416" s="55"/>
      <c r="K416" s="55"/>
      <c r="L416" s="55"/>
      <c r="M416" s="35"/>
    </row>
    <row r="417" spans="1:13" ht="18" customHeight="1" x14ac:dyDescent="0.15">
      <c r="B417" s="152" t="s">
        <v>669</v>
      </c>
      <c r="C417" s="126" t="s">
        <v>397</v>
      </c>
      <c r="D417" s="126"/>
      <c r="E417" s="126"/>
      <c r="F417" s="127"/>
      <c r="G417" s="4"/>
      <c r="H417" s="125"/>
      <c r="I417" s="125"/>
      <c r="J417" s="125"/>
      <c r="K417" s="125"/>
      <c r="L417" s="72"/>
      <c r="M417" s="73"/>
    </row>
    <row r="418" spans="1:13" ht="18" customHeight="1" x14ac:dyDescent="0.15">
      <c r="B418" s="152"/>
      <c r="C418" s="126"/>
      <c r="D418" s="126"/>
      <c r="E418" s="126"/>
      <c r="F418" s="127"/>
      <c r="G418" s="4"/>
      <c r="H418" s="125"/>
      <c r="I418" s="125"/>
      <c r="J418" s="125"/>
      <c r="K418" s="125"/>
      <c r="L418" s="72"/>
      <c r="M418" s="73"/>
    </row>
    <row r="419" spans="1:13" ht="18" customHeight="1" x14ac:dyDescent="0.15">
      <c r="A419" s="57"/>
      <c r="B419" s="152"/>
      <c r="C419" s="115" t="s">
        <v>400</v>
      </c>
      <c r="D419" s="115" t="s">
        <v>775</v>
      </c>
      <c r="E419" s="115"/>
      <c r="F419" s="158"/>
      <c r="G419" s="82"/>
      <c r="H419" s="83"/>
      <c r="I419" s="83"/>
      <c r="J419" s="83"/>
      <c r="K419" s="83"/>
      <c r="L419" s="83"/>
      <c r="M419" s="84"/>
    </row>
    <row r="420" spans="1:13" ht="18" customHeight="1" x14ac:dyDescent="0.15">
      <c r="A420" s="57"/>
      <c r="B420" s="152"/>
      <c r="C420" s="115" t="s">
        <v>387</v>
      </c>
      <c r="D420" s="115"/>
      <c r="E420" s="115"/>
      <c r="F420" s="158"/>
      <c r="G420" s="82"/>
      <c r="H420" s="83"/>
      <c r="I420" s="83"/>
      <c r="J420" s="83"/>
      <c r="K420" s="83"/>
      <c r="L420" s="83"/>
      <c r="M420" s="84"/>
    </row>
    <row r="421" spans="1:13" ht="18" customHeight="1" x14ac:dyDescent="0.15">
      <c r="A421" s="57"/>
      <c r="B421" s="152"/>
      <c r="C421" s="115" t="s">
        <v>403</v>
      </c>
      <c r="D421" s="115"/>
      <c r="E421" s="115"/>
      <c r="F421" s="158"/>
      <c r="G421" s="82"/>
      <c r="H421" s="83"/>
      <c r="I421" s="83"/>
      <c r="J421" s="83"/>
      <c r="K421" s="83"/>
      <c r="L421" s="83"/>
      <c r="M421" s="84"/>
    </row>
    <row r="422" spans="1:13" ht="18" customHeight="1" x14ac:dyDescent="0.15">
      <c r="A422" s="57"/>
      <c r="B422" s="152"/>
      <c r="C422" s="115"/>
      <c r="D422" s="115" t="s">
        <v>145</v>
      </c>
      <c r="E422" s="115" t="s">
        <v>632</v>
      </c>
      <c r="F422" s="158" t="s">
        <v>8</v>
      </c>
      <c r="G422" s="82"/>
      <c r="H422" s="83"/>
      <c r="I422" s="83"/>
      <c r="J422" s="83"/>
      <c r="K422" s="83"/>
      <c r="L422" s="83"/>
      <c r="M422" s="84"/>
    </row>
    <row r="423" spans="1:13" ht="18" customHeight="1" x14ac:dyDescent="0.15">
      <c r="B423" s="152"/>
      <c r="C423" s="115"/>
      <c r="D423" s="115" t="s">
        <v>146</v>
      </c>
      <c r="E423" s="115" t="s">
        <v>365</v>
      </c>
      <c r="F423" s="158" t="s">
        <v>8</v>
      </c>
      <c r="G423" s="82"/>
      <c r="H423" s="83"/>
      <c r="I423" s="83"/>
      <c r="J423" s="83"/>
      <c r="K423" s="83"/>
      <c r="L423" s="83"/>
      <c r="M423" s="84"/>
    </row>
    <row r="424" spans="1:13" ht="18" customHeight="1" x14ac:dyDescent="0.15">
      <c r="B424" s="152"/>
      <c r="C424" s="115"/>
      <c r="D424" s="115" t="s">
        <v>235</v>
      </c>
      <c r="E424" s="115" t="s">
        <v>231</v>
      </c>
      <c r="F424" s="158" t="s">
        <v>592</v>
      </c>
      <c r="G424" s="82"/>
      <c r="H424" s="83"/>
      <c r="I424" s="83"/>
      <c r="J424" s="83"/>
      <c r="K424" s="83"/>
      <c r="L424" s="83"/>
      <c r="M424" s="84"/>
    </row>
    <row r="425" spans="1:13" ht="18" customHeight="1" x14ac:dyDescent="0.15">
      <c r="B425" s="152"/>
      <c r="C425" s="115"/>
      <c r="D425" s="115" t="s">
        <v>388</v>
      </c>
      <c r="E425" s="115"/>
      <c r="F425" s="158" t="s">
        <v>8</v>
      </c>
      <c r="G425" s="82"/>
      <c r="H425" s="83"/>
      <c r="I425" s="83"/>
      <c r="J425" s="83"/>
      <c r="K425" s="83"/>
      <c r="L425" s="83"/>
      <c r="M425" s="84"/>
    </row>
    <row r="426" spans="1:13" ht="18" customHeight="1" x14ac:dyDescent="0.15">
      <c r="B426" s="152"/>
      <c r="C426" s="115"/>
      <c r="D426" s="115" t="s">
        <v>368</v>
      </c>
      <c r="E426" s="115" t="s">
        <v>369</v>
      </c>
      <c r="F426" s="158" t="s">
        <v>8</v>
      </c>
      <c r="G426" s="82"/>
      <c r="H426" s="83"/>
      <c r="I426" s="83"/>
      <c r="J426" s="83"/>
      <c r="K426" s="83"/>
      <c r="L426" s="83"/>
      <c r="M426" s="84"/>
    </row>
    <row r="427" spans="1:13" ht="18" customHeight="1" x14ac:dyDescent="0.15">
      <c r="B427" s="152"/>
      <c r="C427" s="115"/>
      <c r="D427" s="115" t="s">
        <v>404</v>
      </c>
      <c r="E427" s="115" t="s">
        <v>289</v>
      </c>
      <c r="F427" s="158" t="s">
        <v>16</v>
      </c>
      <c r="G427" s="82"/>
      <c r="H427" s="83"/>
      <c r="I427" s="83"/>
      <c r="J427" s="83"/>
      <c r="K427" s="83"/>
      <c r="L427" s="83"/>
      <c r="M427" s="84"/>
    </row>
    <row r="428" spans="1:13" ht="18" customHeight="1" x14ac:dyDescent="0.15">
      <c r="B428" s="152"/>
      <c r="C428" s="115"/>
      <c r="D428" s="115"/>
      <c r="E428" s="115" t="s">
        <v>266</v>
      </c>
      <c r="F428" s="158" t="s">
        <v>8</v>
      </c>
      <c r="G428" s="82"/>
      <c r="H428" s="83"/>
      <c r="I428" s="83"/>
      <c r="J428" s="83"/>
      <c r="K428" s="83"/>
      <c r="L428" s="83"/>
      <c r="M428" s="84"/>
    </row>
    <row r="429" spans="1:13" ht="18" customHeight="1" x14ac:dyDescent="0.15">
      <c r="B429" s="153" t="s">
        <v>670</v>
      </c>
      <c r="C429" s="126" t="s">
        <v>671</v>
      </c>
      <c r="D429" s="126"/>
      <c r="E429" s="126"/>
      <c r="F429" s="127"/>
      <c r="G429" s="4"/>
      <c r="H429" s="125"/>
      <c r="I429" s="125"/>
      <c r="J429" s="125"/>
      <c r="K429" s="125"/>
      <c r="L429" s="72"/>
      <c r="M429" s="73"/>
    </row>
    <row r="430" spans="1:13" ht="18" customHeight="1" x14ac:dyDescent="0.15">
      <c r="B430" s="153"/>
      <c r="C430" s="128" t="s">
        <v>738</v>
      </c>
      <c r="D430" s="128"/>
      <c r="E430" s="126"/>
      <c r="F430" s="127"/>
      <c r="G430" s="4"/>
      <c r="H430" s="125"/>
      <c r="I430" s="125"/>
      <c r="J430" s="125"/>
      <c r="K430" s="125"/>
      <c r="L430" s="125"/>
      <c r="M430" s="45"/>
    </row>
    <row r="431" spans="1:13" ht="18" customHeight="1" x14ac:dyDescent="0.15">
      <c r="B431" s="153"/>
      <c r="C431" s="126"/>
      <c r="D431" s="128"/>
      <c r="E431" s="128"/>
      <c r="F431" s="85"/>
      <c r="G431" s="86"/>
      <c r="H431" s="7"/>
      <c r="I431" s="7"/>
      <c r="J431" s="7"/>
      <c r="K431" s="7"/>
      <c r="L431" s="7"/>
      <c r="M431" s="130"/>
    </row>
    <row r="432" spans="1:13" ht="18" customHeight="1" x14ac:dyDescent="0.15">
      <c r="B432" s="152"/>
      <c r="C432" s="126"/>
      <c r="D432" s="128"/>
      <c r="E432" s="128"/>
      <c r="F432" s="85"/>
      <c r="G432" s="86"/>
      <c r="H432" s="7"/>
      <c r="I432" s="7"/>
      <c r="J432" s="7"/>
      <c r="K432" s="7"/>
      <c r="L432" s="7"/>
      <c r="M432" s="130"/>
    </row>
    <row r="433" spans="2:13" ht="18" customHeight="1" x14ac:dyDescent="0.15">
      <c r="B433" s="153"/>
      <c r="C433" s="126"/>
      <c r="D433" s="128"/>
      <c r="E433" s="128"/>
      <c r="F433" s="85"/>
      <c r="G433" s="86"/>
      <c r="H433" s="7"/>
      <c r="I433" s="7"/>
      <c r="J433" s="7"/>
      <c r="K433" s="7"/>
      <c r="L433" s="7"/>
      <c r="M433" s="87"/>
    </row>
    <row r="434" spans="2:13" ht="18" customHeight="1" x14ac:dyDescent="0.15">
      <c r="B434" s="153"/>
      <c r="C434" s="126"/>
      <c r="D434" s="128"/>
      <c r="E434" s="128"/>
      <c r="F434" s="85"/>
      <c r="G434" s="86"/>
      <c r="H434" s="7"/>
      <c r="I434" s="7"/>
      <c r="J434" s="7"/>
      <c r="K434" s="7"/>
      <c r="L434" s="7"/>
      <c r="M434" s="87"/>
    </row>
    <row r="435" spans="2:13" ht="18" customHeight="1" x14ac:dyDescent="0.15">
      <c r="B435" s="152"/>
      <c r="C435" s="126"/>
      <c r="D435" s="128"/>
      <c r="E435" s="128"/>
      <c r="F435" s="85"/>
      <c r="G435" s="86"/>
      <c r="H435" s="7"/>
      <c r="I435" s="7"/>
      <c r="J435" s="7"/>
      <c r="K435" s="7"/>
      <c r="L435" s="7"/>
      <c r="M435" s="130"/>
    </row>
    <row r="436" spans="2:13" ht="18" customHeight="1" x14ac:dyDescent="0.15">
      <c r="B436" s="153"/>
      <c r="C436" s="126"/>
      <c r="D436" s="128"/>
      <c r="E436" s="128"/>
      <c r="F436" s="85"/>
      <c r="G436" s="86"/>
      <c r="H436" s="7"/>
      <c r="I436" s="7"/>
      <c r="J436" s="7"/>
      <c r="K436" s="7"/>
      <c r="L436" s="7"/>
      <c r="M436" s="87"/>
    </row>
    <row r="437" spans="2:13" ht="18" customHeight="1" x14ac:dyDescent="0.15">
      <c r="B437" s="152"/>
      <c r="C437" s="126"/>
      <c r="D437" s="128"/>
      <c r="E437" s="128"/>
      <c r="F437" s="128"/>
      <c r="G437" s="128"/>
      <c r="H437" s="128"/>
      <c r="I437" s="128"/>
      <c r="J437" s="128"/>
      <c r="K437" s="128"/>
      <c r="L437" s="128"/>
      <c r="M437" s="128"/>
    </row>
    <row r="438" spans="2:13" ht="18" customHeight="1" x14ac:dyDescent="0.15">
      <c r="B438" s="153"/>
      <c r="C438" s="126"/>
      <c r="D438" s="126"/>
      <c r="E438" s="126"/>
      <c r="F438" s="127"/>
      <c r="G438" s="4"/>
      <c r="H438" s="125"/>
      <c r="I438" s="125"/>
      <c r="J438" s="125"/>
      <c r="K438" s="125"/>
      <c r="L438" s="72"/>
      <c r="M438" s="73"/>
    </row>
    <row r="439" spans="2:13" ht="18" customHeight="1" x14ac:dyDescent="0.15">
      <c r="B439" s="153" t="s">
        <v>672</v>
      </c>
      <c r="C439" s="126" t="s">
        <v>673</v>
      </c>
      <c r="D439" s="126"/>
      <c r="E439" s="126"/>
      <c r="F439" s="127"/>
      <c r="G439" s="4"/>
      <c r="H439" s="125"/>
      <c r="I439" s="125"/>
      <c r="J439" s="125"/>
      <c r="K439" s="125"/>
      <c r="L439" s="72"/>
      <c r="M439" s="73"/>
    </row>
    <row r="440" spans="2:13" ht="18" customHeight="1" x14ac:dyDescent="0.15">
      <c r="B440" s="153"/>
      <c r="C440" s="128" t="s">
        <v>738</v>
      </c>
      <c r="D440" s="128"/>
      <c r="E440" s="126"/>
      <c r="F440" s="127"/>
      <c r="G440" s="4"/>
      <c r="H440" s="125"/>
      <c r="I440" s="125"/>
      <c r="J440" s="125"/>
      <c r="K440" s="125"/>
      <c r="L440" s="125"/>
      <c r="M440" s="45"/>
    </row>
    <row r="441" spans="2:13" ht="18" customHeight="1" x14ac:dyDescent="0.15">
      <c r="B441" s="153"/>
      <c r="C441" s="126"/>
      <c r="D441" s="128"/>
      <c r="E441" s="128"/>
      <c r="F441" s="85"/>
      <c r="G441" s="86"/>
      <c r="H441" s="7"/>
      <c r="I441" s="7"/>
      <c r="J441" s="7"/>
      <c r="K441" s="7"/>
      <c r="L441" s="7"/>
      <c r="M441" s="130"/>
    </row>
    <row r="442" spans="2:13" ht="18" customHeight="1" x14ac:dyDescent="0.15">
      <c r="B442" s="152"/>
      <c r="C442" s="126"/>
      <c r="D442" s="128"/>
      <c r="E442" s="128"/>
      <c r="F442" s="85"/>
      <c r="G442" s="86"/>
      <c r="H442" s="7"/>
      <c r="I442" s="7"/>
      <c r="J442" s="7"/>
      <c r="K442" s="7"/>
      <c r="L442" s="7"/>
      <c r="M442" s="130"/>
    </row>
    <row r="443" spans="2:13" ht="18" customHeight="1" x14ac:dyDescent="0.15">
      <c r="B443" s="153"/>
      <c r="C443" s="126"/>
      <c r="D443" s="128"/>
      <c r="E443" s="128"/>
      <c r="F443" s="85"/>
      <c r="G443" s="86"/>
      <c r="H443" s="7"/>
      <c r="I443" s="7"/>
      <c r="J443" s="7"/>
      <c r="K443" s="7"/>
      <c r="L443" s="7"/>
      <c r="M443" s="87"/>
    </row>
    <row r="444" spans="2:13" ht="18" customHeight="1" x14ac:dyDescent="0.15">
      <c r="B444" s="153"/>
      <c r="C444" s="126"/>
      <c r="D444" s="128"/>
      <c r="E444" s="128"/>
      <c r="F444" s="85"/>
      <c r="G444" s="86"/>
      <c r="H444" s="7"/>
      <c r="I444" s="7"/>
      <c r="J444" s="7"/>
      <c r="K444" s="7"/>
      <c r="L444" s="7"/>
      <c r="M444" s="87"/>
    </row>
    <row r="445" spans="2:13" ht="18" customHeight="1" x14ac:dyDescent="0.15">
      <c r="B445" s="152"/>
      <c r="C445" s="126"/>
      <c r="D445" s="128"/>
      <c r="E445" s="128"/>
      <c r="F445" s="85"/>
      <c r="G445" s="86"/>
      <c r="H445" s="7"/>
      <c r="I445" s="7"/>
      <c r="J445" s="7"/>
      <c r="K445" s="7"/>
      <c r="L445" s="7"/>
      <c r="M445" s="130"/>
    </row>
    <row r="446" spans="2:13" ht="18" customHeight="1" x14ac:dyDescent="0.15">
      <c r="B446" s="153"/>
      <c r="C446" s="126"/>
      <c r="D446" s="128"/>
      <c r="E446" s="128"/>
      <c r="F446" s="85"/>
      <c r="G446" s="86"/>
      <c r="H446" s="7"/>
      <c r="I446" s="7"/>
      <c r="J446" s="7"/>
      <c r="K446" s="7"/>
      <c r="L446" s="7"/>
      <c r="M446" s="87"/>
    </row>
    <row r="447" spans="2:13" ht="18" customHeight="1" x14ac:dyDescent="0.15">
      <c r="B447" s="152"/>
      <c r="C447" s="126"/>
      <c r="D447" s="128"/>
      <c r="E447" s="128"/>
      <c r="F447" s="128"/>
      <c r="G447" s="128"/>
      <c r="H447" s="128"/>
      <c r="I447" s="128"/>
      <c r="J447" s="128"/>
      <c r="K447" s="128"/>
      <c r="L447" s="128"/>
      <c r="M447" s="128"/>
    </row>
    <row r="448" spans="2:13" ht="18" customHeight="1" x14ac:dyDescent="0.15">
      <c r="B448" s="57"/>
      <c r="C448" s="57"/>
      <c r="D448" s="57"/>
      <c r="E448" s="57"/>
      <c r="F448" s="129"/>
      <c r="G448" s="129"/>
      <c r="H448" s="129"/>
      <c r="I448" s="129"/>
      <c r="J448" s="129"/>
      <c r="K448" s="77"/>
      <c r="L448" s="77"/>
      <c r="M448" s="129"/>
    </row>
    <row r="449" spans="1:13" ht="18" customHeight="1" x14ac:dyDescent="0.15">
      <c r="B449" s="153" t="s">
        <v>674</v>
      </c>
      <c r="C449" s="126" t="s">
        <v>675</v>
      </c>
      <c r="D449" s="126"/>
      <c r="E449" s="126"/>
      <c r="F449" s="127"/>
      <c r="G449" s="4"/>
      <c r="H449" s="125"/>
      <c r="I449" s="125"/>
      <c r="J449" s="125"/>
      <c r="K449" s="125"/>
      <c r="L449" s="72"/>
      <c r="M449" s="73"/>
    </row>
    <row r="450" spans="1:13" ht="18" customHeight="1" x14ac:dyDescent="0.15">
      <c r="B450" s="153"/>
      <c r="C450" s="128" t="s">
        <v>738</v>
      </c>
      <c r="D450" s="128"/>
      <c r="E450" s="126"/>
      <c r="F450" s="127"/>
      <c r="G450" s="4"/>
      <c r="H450" s="125"/>
      <c r="I450" s="125"/>
      <c r="J450" s="125"/>
      <c r="K450" s="125"/>
      <c r="L450" s="125"/>
      <c r="M450" s="45"/>
    </row>
    <row r="451" spans="1:13" ht="18" customHeight="1" x14ac:dyDescent="0.15">
      <c r="B451" s="153"/>
      <c r="C451" s="126"/>
      <c r="D451" s="128"/>
      <c r="E451" s="128"/>
      <c r="F451" s="85"/>
      <c r="G451" s="86"/>
      <c r="H451" s="7"/>
      <c r="I451" s="7"/>
      <c r="J451" s="7"/>
      <c r="K451" s="7"/>
      <c r="L451" s="7"/>
      <c r="M451" s="130"/>
    </row>
    <row r="452" spans="1:13" ht="18" customHeight="1" x14ac:dyDescent="0.15">
      <c r="B452" s="153"/>
      <c r="C452" s="126"/>
      <c r="D452" s="128"/>
      <c r="E452" s="128"/>
      <c r="F452" s="85"/>
      <c r="G452" s="86"/>
      <c r="H452" s="7"/>
      <c r="I452" s="7"/>
      <c r="J452" s="7"/>
      <c r="K452" s="7"/>
      <c r="L452" s="7"/>
      <c r="M452" s="130"/>
    </row>
    <row r="453" spans="1:13" ht="18" customHeight="1" x14ac:dyDescent="0.15">
      <c r="B453" s="153"/>
      <c r="C453" s="126"/>
      <c r="D453" s="128"/>
      <c r="E453" s="128"/>
      <c r="F453" s="85"/>
      <c r="G453" s="86"/>
      <c r="H453" s="7"/>
      <c r="I453" s="7"/>
      <c r="J453" s="7"/>
      <c r="K453" s="7"/>
      <c r="L453" s="7"/>
      <c r="M453" s="87"/>
    </row>
    <row r="454" spans="1:13" ht="18" customHeight="1" x14ac:dyDescent="0.15">
      <c r="B454" s="153"/>
      <c r="C454" s="126"/>
      <c r="D454" s="128"/>
      <c r="E454" s="128"/>
      <c r="F454" s="85"/>
      <c r="G454" s="86"/>
      <c r="H454" s="7"/>
      <c r="I454" s="7"/>
      <c r="J454" s="7"/>
      <c r="K454" s="7"/>
      <c r="L454" s="7"/>
      <c r="M454" s="87"/>
    </row>
    <row r="455" spans="1:13" ht="18" customHeight="1" x14ac:dyDescent="0.15">
      <c r="B455" s="153"/>
      <c r="C455" s="126"/>
      <c r="D455" s="128"/>
      <c r="E455" s="128"/>
      <c r="F455" s="85"/>
      <c r="G455" s="86"/>
      <c r="H455" s="7"/>
      <c r="I455" s="7"/>
      <c r="J455" s="7"/>
      <c r="K455" s="7"/>
      <c r="L455" s="7"/>
      <c r="M455" s="130"/>
    </row>
    <row r="456" spans="1:13" ht="18" customHeight="1" x14ac:dyDescent="0.15">
      <c r="B456" s="153"/>
      <c r="C456" s="126"/>
      <c r="D456" s="128"/>
      <c r="E456" s="128"/>
      <c r="F456" s="85"/>
      <c r="G456" s="86"/>
      <c r="H456" s="7"/>
      <c r="I456" s="7"/>
      <c r="J456" s="7"/>
      <c r="K456" s="7"/>
      <c r="L456" s="7"/>
      <c r="M456" s="130"/>
    </row>
    <row r="457" spans="1:13" ht="18" customHeight="1" x14ac:dyDescent="0.15">
      <c r="B457" s="153"/>
      <c r="C457" s="126"/>
      <c r="D457" s="128"/>
      <c r="E457" s="128"/>
      <c r="F457" s="85"/>
      <c r="G457" s="86"/>
      <c r="H457" s="7"/>
      <c r="I457" s="7"/>
      <c r="J457" s="7"/>
      <c r="K457" s="7"/>
      <c r="L457" s="7"/>
      <c r="M457" s="87"/>
    </row>
    <row r="458" spans="1:13" ht="18" customHeight="1" x14ac:dyDescent="0.15">
      <c r="B458" s="152"/>
      <c r="C458" s="38"/>
      <c r="D458" s="126"/>
      <c r="E458" s="126"/>
      <c r="F458" s="127"/>
      <c r="G458" s="4"/>
      <c r="H458" s="125"/>
      <c r="I458" s="125"/>
      <c r="J458" s="125"/>
      <c r="K458" s="125"/>
      <c r="L458" s="72"/>
      <c r="M458" s="73"/>
    </row>
    <row r="459" spans="1:13" ht="18" customHeight="1" x14ac:dyDescent="0.15">
      <c r="B459" s="153" t="s">
        <v>676</v>
      </c>
      <c r="C459" s="126" t="s">
        <v>677</v>
      </c>
      <c r="D459" s="126"/>
      <c r="E459" s="126"/>
      <c r="F459" s="127"/>
      <c r="G459" s="4"/>
      <c r="H459" s="125"/>
      <c r="I459" s="125"/>
      <c r="J459" s="125"/>
      <c r="K459" s="125"/>
      <c r="L459" s="72"/>
      <c r="M459" s="88"/>
    </row>
    <row r="460" spans="1:13" ht="18" customHeight="1" x14ac:dyDescent="0.15">
      <c r="B460" s="153"/>
      <c r="C460" s="128" t="s">
        <v>738</v>
      </c>
      <c r="D460" s="128"/>
      <c r="E460" s="126"/>
      <c r="F460" s="127"/>
      <c r="G460" s="4"/>
      <c r="H460" s="125"/>
      <c r="I460" s="125"/>
      <c r="J460" s="125"/>
      <c r="K460" s="125"/>
      <c r="L460" s="125"/>
      <c r="M460" s="45"/>
    </row>
    <row r="461" spans="1:13" ht="18" customHeight="1" x14ac:dyDescent="0.15">
      <c r="A461" s="57"/>
      <c r="B461" s="153"/>
      <c r="C461" s="126"/>
      <c r="D461" s="128"/>
      <c r="E461" s="128"/>
      <c r="F461" s="85"/>
      <c r="G461" s="86"/>
      <c r="H461" s="7"/>
      <c r="I461" s="7"/>
      <c r="J461" s="7"/>
      <c r="K461" s="7"/>
      <c r="L461" s="7"/>
      <c r="M461" s="130"/>
    </row>
    <row r="462" spans="1:13" ht="18" customHeight="1" x14ac:dyDescent="0.15">
      <c r="A462" s="57"/>
      <c r="B462" s="153"/>
      <c r="C462" s="126"/>
      <c r="D462" s="128"/>
      <c r="E462" s="128"/>
      <c r="F462" s="85"/>
      <c r="G462" s="86"/>
      <c r="H462" s="7"/>
      <c r="I462" s="7"/>
      <c r="J462" s="7"/>
      <c r="K462" s="7"/>
      <c r="L462" s="7"/>
      <c r="M462" s="130"/>
    </row>
    <row r="463" spans="1:13" ht="18" customHeight="1" x14ac:dyDescent="0.15">
      <c r="A463" s="57"/>
      <c r="B463" s="153"/>
      <c r="C463" s="126"/>
      <c r="D463" s="128"/>
      <c r="E463" s="128"/>
      <c r="F463" s="85"/>
      <c r="G463" s="86"/>
      <c r="H463" s="7"/>
      <c r="I463" s="7"/>
      <c r="J463" s="7"/>
      <c r="K463" s="7"/>
      <c r="L463" s="7"/>
      <c r="M463" s="87"/>
    </row>
    <row r="464" spans="1:13" ht="18" customHeight="1" x14ac:dyDescent="0.15">
      <c r="B464" s="152"/>
      <c r="C464" s="126"/>
      <c r="D464" s="128"/>
      <c r="E464" s="128"/>
      <c r="F464" s="85"/>
      <c r="G464" s="86"/>
      <c r="H464" s="7"/>
      <c r="I464" s="7"/>
      <c r="J464" s="7"/>
      <c r="K464" s="7"/>
      <c r="L464" s="7"/>
      <c r="M464" s="87"/>
    </row>
    <row r="465" spans="2:13" ht="18" customHeight="1" x14ac:dyDescent="0.15">
      <c r="B465" s="152"/>
      <c r="C465" s="126"/>
      <c r="D465" s="128"/>
      <c r="E465" s="128"/>
      <c r="F465" s="85"/>
      <c r="G465" s="86"/>
      <c r="H465" s="7"/>
      <c r="I465" s="7"/>
      <c r="J465" s="7"/>
      <c r="K465" s="7"/>
      <c r="L465" s="7"/>
      <c r="M465" s="130"/>
    </row>
    <row r="466" spans="2:13" ht="18" customHeight="1" x14ac:dyDescent="0.15">
      <c r="B466" s="152"/>
      <c r="C466" s="126"/>
      <c r="D466" s="128"/>
      <c r="E466" s="128"/>
      <c r="F466" s="85"/>
      <c r="G466" s="86"/>
      <c r="H466" s="7"/>
      <c r="I466" s="7"/>
      <c r="J466" s="7"/>
      <c r="K466" s="7"/>
      <c r="L466" s="7"/>
      <c r="M466" s="130"/>
    </row>
    <row r="467" spans="2:13" ht="18" customHeight="1" x14ac:dyDescent="0.15">
      <c r="B467" s="153"/>
      <c r="C467" s="126"/>
      <c r="D467" s="128"/>
      <c r="E467" s="128"/>
      <c r="F467" s="85"/>
      <c r="G467" s="86"/>
      <c r="H467" s="7"/>
      <c r="I467" s="7"/>
      <c r="J467" s="7"/>
      <c r="K467" s="7"/>
      <c r="L467" s="7"/>
      <c r="M467" s="87"/>
    </row>
    <row r="468" spans="2:13" ht="18" customHeight="1" x14ac:dyDescent="0.15">
      <c r="B468" s="153"/>
      <c r="C468" s="126"/>
      <c r="D468" s="128"/>
      <c r="E468" s="128"/>
      <c r="F468" s="85"/>
      <c r="G468" s="86"/>
      <c r="H468" s="7"/>
      <c r="I468" s="7"/>
      <c r="J468" s="7"/>
      <c r="K468" s="7"/>
      <c r="L468" s="7"/>
      <c r="M468" s="87"/>
    </row>
    <row r="469" spans="2:13" ht="18" customHeight="1" x14ac:dyDescent="0.15">
      <c r="B469" s="152"/>
      <c r="C469" s="126"/>
      <c r="D469" s="126"/>
      <c r="E469" s="126"/>
      <c r="F469" s="126"/>
      <c r="G469" s="126"/>
      <c r="H469" s="126"/>
      <c r="I469" s="126"/>
      <c r="J469" s="126"/>
      <c r="K469" s="126"/>
      <c r="L469" s="126"/>
      <c r="M469" s="126"/>
    </row>
    <row r="470" spans="2:13" ht="18" customHeight="1" x14ac:dyDescent="0.15">
      <c r="B470" s="152" t="s">
        <v>678</v>
      </c>
      <c r="C470" s="126" t="s">
        <v>679</v>
      </c>
      <c r="D470" s="126"/>
      <c r="E470" s="126"/>
      <c r="F470" s="127"/>
      <c r="G470" s="4"/>
      <c r="H470" s="125"/>
      <c r="I470" s="125"/>
      <c r="J470" s="125"/>
      <c r="K470" s="125"/>
      <c r="L470" s="125"/>
      <c r="M470" s="89"/>
    </row>
    <row r="471" spans="2:13" ht="18" customHeight="1" x14ac:dyDescent="0.15">
      <c r="B471" s="152"/>
      <c r="C471" s="128" t="s">
        <v>738</v>
      </c>
      <c r="D471" s="128"/>
      <c r="E471" s="126"/>
      <c r="F471" s="127"/>
      <c r="G471" s="4"/>
      <c r="H471" s="125"/>
      <c r="I471" s="125"/>
      <c r="J471" s="125"/>
      <c r="K471" s="125"/>
      <c r="L471" s="125"/>
      <c r="M471" s="45"/>
    </row>
    <row r="472" spans="2:13" ht="18" customHeight="1" x14ac:dyDescent="0.15">
      <c r="B472" s="152"/>
      <c r="C472" s="126"/>
      <c r="D472" s="128"/>
      <c r="E472" s="128"/>
      <c r="F472" s="85"/>
      <c r="G472" s="86"/>
      <c r="H472" s="7"/>
      <c r="I472" s="7"/>
      <c r="J472" s="7"/>
      <c r="K472" s="7"/>
      <c r="L472" s="7"/>
      <c r="M472" s="130"/>
    </row>
    <row r="473" spans="2:13" ht="18" customHeight="1" x14ac:dyDescent="0.15">
      <c r="B473" s="152"/>
      <c r="C473" s="126"/>
      <c r="D473" s="128"/>
      <c r="E473" s="128"/>
      <c r="F473" s="85"/>
      <c r="G473" s="86"/>
      <c r="H473" s="7"/>
      <c r="I473" s="7"/>
      <c r="J473" s="7"/>
      <c r="K473" s="7"/>
      <c r="L473" s="7"/>
      <c r="M473" s="130"/>
    </row>
    <row r="474" spans="2:13" ht="18" customHeight="1" x14ac:dyDescent="0.15">
      <c r="B474" s="152"/>
      <c r="C474" s="126"/>
      <c r="D474" s="128"/>
      <c r="E474" s="128"/>
      <c r="F474" s="85"/>
      <c r="G474" s="86"/>
      <c r="H474" s="7"/>
      <c r="I474" s="7"/>
      <c r="J474" s="7"/>
      <c r="K474" s="7"/>
      <c r="L474" s="7"/>
      <c r="M474" s="87"/>
    </row>
    <row r="475" spans="2:13" ht="18" customHeight="1" x14ac:dyDescent="0.15">
      <c r="B475" s="152"/>
      <c r="C475" s="126"/>
      <c r="D475" s="128"/>
      <c r="E475" s="128"/>
      <c r="F475" s="85"/>
      <c r="G475" s="86"/>
      <c r="H475" s="7"/>
      <c r="I475" s="7"/>
      <c r="J475" s="7"/>
      <c r="K475" s="7"/>
      <c r="L475" s="7"/>
      <c r="M475" s="87"/>
    </row>
    <row r="476" spans="2:13" ht="18" customHeight="1" x14ac:dyDescent="0.15">
      <c r="B476" s="152"/>
      <c r="C476" s="126"/>
      <c r="D476" s="128"/>
      <c r="E476" s="128"/>
      <c r="F476" s="85"/>
      <c r="G476" s="86"/>
      <c r="H476" s="7"/>
      <c r="I476" s="7"/>
      <c r="J476" s="7"/>
      <c r="K476" s="7"/>
      <c r="L476" s="7"/>
      <c r="M476" s="130"/>
    </row>
    <row r="477" spans="2:13" ht="18" customHeight="1" x14ac:dyDescent="0.15">
      <c r="B477" s="152"/>
      <c r="C477" s="126"/>
      <c r="D477" s="128"/>
      <c r="E477" s="128"/>
      <c r="F477" s="85"/>
      <c r="G477" s="86"/>
      <c r="H477" s="7"/>
      <c r="I477" s="7"/>
      <c r="J477" s="7"/>
      <c r="K477" s="7"/>
      <c r="L477" s="7"/>
      <c r="M477" s="130"/>
    </row>
    <row r="478" spans="2:13" ht="18" customHeight="1" x14ac:dyDescent="0.15">
      <c r="B478" s="152"/>
      <c r="C478" s="126"/>
      <c r="D478" s="128"/>
      <c r="E478" s="128"/>
      <c r="F478" s="85"/>
      <c r="G478" s="86"/>
      <c r="H478" s="7"/>
      <c r="I478" s="7"/>
      <c r="J478" s="7"/>
      <c r="K478" s="7"/>
      <c r="L478" s="7"/>
      <c r="M478" s="87"/>
    </row>
    <row r="479" spans="2:13" ht="18" customHeight="1" x14ac:dyDescent="0.15">
      <c r="B479" s="152"/>
      <c r="C479" s="5"/>
      <c r="D479" s="128"/>
      <c r="E479" s="128"/>
      <c r="F479" s="85"/>
      <c r="G479" s="86"/>
      <c r="H479" s="7"/>
      <c r="I479" s="7"/>
      <c r="J479" s="7"/>
      <c r="K479" s="7"/>
      <c r="L479" s="7"/>
      <c r="M479" s="87"/>
    </row>
    <row r="480" spans="2:13" ht="20.100000000000001" customHeight="1" x14ac:dyDescent="0.15">
      <c r="B480" s="49"/>
      <c r="C480" s="120"/>
      <c r="D480" s="120"/>
      <c r="E480" s="120"/>
      <c r="F480" s="92"/>
      <c r="G480" s="55"/>
      <c r="H480" s="55"/>
      <c r="I480" s="55"/>
      <c r="J480" s="55"/>
      <c r="K480" s="77"/>
      <c r="L480" s="77"/>
      <c r="M480" s="35"/>
    </row>
    <row r="481" spans="1:13" ht="18" customHeight="1" x14ac:dyDescent="0.15">
      <c r="B481" s="152" t="s">
        <v>680</v>
      </c>
      <c r="C481" s="126" t="s">
        <v>396</v>
      </c>
      <c r="D481" s="126"/>
      <c r="E481" s="126"/>
      <c r="F481" s="127"/>
      <c r="G481" s="4"/>
      <c r="H481" s="125"/>
      <c r="I481" s="125"/>
      <c r="J481" s="125"/>
      <c r="K481" s="77"/>
      <c r="L481" s="77"/>
      <c r="M481" s="88"/>
    </row>
    <row r="482" spans="1:13" ht="18" customHeight="1" x14ac:dyDescent="0.15">
      <c r="B482" s="152"/>
      <c r="C482" s="126"/>
      <c r="D482" s="126"/>
      <c r="E482" s="126"/>
      <c r="F482" s="127"/>
      <c r="G482" s="4"/>
      <c r="H482" s="125"/>
      <c r="I482" s="125"/>
      <c r="J482" s="125"/>
      <c r="K482" s="77"/>
      <c r="L482" s="77"/>
      <c r="M482" s="73"/>
    </row>
    <row r="483" spans="1:13" ht="18" customHeight="1" x14ac:dyDescent="0.15">
      <c r="A483" s="57"/>
      <c r="B483" s="153" t="s">
        <v>681</v>
      </c>
      <c r="C483" s="5" t="s">
        <v>682</v>
      </c>
      <c r="D483" s="126"/>
      <c r="E483" s="126"/>
      <c r="F483" s="127"/>
      <c r="G483" s="4"/>
      <c r="H483" s="125"/>
      <c r="I483" s="125"/>
      <c r="J483" s="125"/>
      <c r="K483" s="125"/>
      <c r="L483" s="72"/>
      <c r="M483" s="73"/>
    </row>
    <row r="484" spans="1:13" ht="18" customHeight="1" x14ac:dyDescent="0.15">
      <c r="A484" s="57"/>
      <c r="B484" s="153"/>
      <c r="C484" s="128" t="s">
        <v>738</v>
      </c>
      <c r="D484" s="128"/>
      <c r="E484" s="126"/>
      <c r="F484" s="127"/>
      <c r="G484" s="4"/>
      <c r="H484" s="125"/>
      <c r="I484" s="125"/>
      <c r="J484" s="125"/>
      <c r="K484" s="125"/>
      <c r="L484" s="125"/>
      <c r="M484" s="45"/>
    </row>
    <row r="485" spans="1:13" ht="18" customHeight="1" x14ac:dyDescent="0.15">
      <c r="A485" s="57"/>
      <c r="B485" s="153"/>
      <c r="C485" s="126"/>
      <c r="D485" s="128"/>
      <c r="E485" s="128"/>
      <c r="F485" s="85"/>
      <c r="G485" s="86"/>
      <c r="H485" s="7"/>
      <c r="I485" s="7"/>
      <c r="J485" s="7"/>
      <c r="K485" s="7"/>
      <c r="L485" s="7"/>
      <c r="M485" s="130"/>
    </row>
    <row r="486" spans="1:13" ht="18" customHeight="1" x14ac:dyDescent="0.15">
      <c r="B486" s="152"/>
      <c r="C486" s="126"/>
      <c r="D486" s="128"/>
      <c r="E486" s="128"/>
      <c r="F486" s="85"/>
      <c r="G486" s="86"/>
      <c r="H486" s="7"/>
      <c r="I486" s="7"/>
      <c r="J486" s="7"/>
      <c r="K486" s="7"/>
      <c r="L486" s="7"/>
      <c r="M486" s="130"/>
    </row>
    <row r="487" spans="1:13" ht="18" customHeight="1" x14ac:dyDescent="0.15">
      <c r="B487" s="152"/>
      <c r="C487" s="126"/>
      <c r="D487" s="128"/>
      <c r="E487" s="128"/>
      <c r="F487" s="85"/>
      <c r="G487" s="86"/>
      <c r="H487" s="7"/>
      <c r="I487" s="7"/>
      <c r="J487" s="7"/>
      <c r="K487" s="7"/>
      <c r="L487" s="7"/>
      <c r="M487" s="87"/>
    </row>
    <row r="488" spans="1:13" ht="18" customHeight="1" x14ac:dyDescent="0.15">
      <c r="B488" s="152"/>
      <c r="C488" s="126"/>
      <c r="D488" s="128"/>
      <c r="E488" s="128"/>
      <c r="F488" s="85"/>
      <c r="G488" s="86"/>
      <c r="H488" s="7"/>
      <c r="I488" s="7"/>
      <c r="J488" s="7"/>
      <c r="K488" s="7"/>
      <c r="L488" s="7"/>
      <c r="M488" s="87"/>
    </row>
    <row r="489" spans="1:13" ht="18" customHeight="1" x14ac:dyDescent="0.15">
      <c r="B489" s="153"/>
      <c r="C489" s="126"/>
      <c r="D489" s="128"/>
      <c r="E489" s="128"/>
      <c r="F489" s="85"/>
      <c r="G489" s="86"/>
      <c r="H489" s="7"/>
      <c r="I489" s="7"/>
      <c r="J489" s="7"/>
      <c r="K489" s="7"/>
      <c r="L489" s="7"/>
      <c r="M489" s="130"/>
    </row>
    <row r="490" spans="1:13" ht="18" customHeight="1" x14ac:dyDescent="0.15">
      <c r="B490" s="153"/>
      <c r="C490" s="126"/>
      <c r="D490" s="128"/>
      <c r="E490" s="128"/>
      <c r="F490" s="85"/>
      <c r="G490" s="86"/>
      <c r="H490" s="7"/>
      <c r="I490" s="7"/>
      <c r="J490" s="7"/>
      <c r="K490" s="7"/>
      <c r="L490" s="7"/>
      <c r="M490" s="130"/>
    </row>
    <row r="491" spans="1:13" ht="18" customHeight="1" x14ac:dyDescent="0.15">
      <c r="B491" s="152"/>
      <c r="C491" s="126"/>
      <c r="D491" s="128"/>
      <c r="E491" s="128"/>
      <c r="F491" s="85"/>
      <c r="G491" s="86"/>
      <c r="H491" s="7"/>
      <c r="I491" s="7"/>
      <c r="J491" s="7"/>
      <c r="K491" s="7"/>
      <c r="L491" s="7"/>
      <c r="M491" s="87"/>
    </row>
    <row r="492" spans="1:13" ht="18" customHeight="1" x14ac:dyDescent="0.15">
      <c r="B492" s="152"/>
      <c r="C492" s="5"/>
      <c r="D492" s="128"/>
      <c r="E492" s="128"/>
      <c r="F492" s="85"/>
      <c r="G492" s="86"/>
      <c r="H492" s="7"/>
      <c r="I492" s="7"/>
      <c r="J492" s="7"/>
      <c r="K492" s="7"/>
      <c r="L492" s="7"/>
      <c r="M492" s="87"/>
    </row>
    <row r="493" spans="1:13" ht="18" customHeight="1" x14ac:dyDescent="0.15">
      <c r="B493" s="152"/>
      <c r="C493" s="5"/>
      <c r="D493" s="126"/>
      <c r="E493" s="126"/>
      <c r="F493" s="127"/>
      <c r="G493" s="4"/>
      <c r="H493" s="125"/>
      <c r="I493" s="125"/>
      <c r="J493" s="125"/>
      <c r="K493" s="125"/>
      <c r="L493" s="72"/>
      <c r="M493" s="73"/>
    </row>
    <row r="494" spans="1:13" ht="18" customHeight="1" x14ac:dyDescent="0.15">
      <c r="B494" s="152"/>
      <c r="C494" s="5"/>
      <c r="D494" s="126"/>
      <c r="E494" s="126"/>
      <c r="F494" s="127"/>
      <c r="G494" s="4"/>
      <c r="H494" s="125"/>
      <c r="I494" s="125"/>
      <c r="J494" s="125"/>
      <c r="K494" s="125"/>
      <c r="L494" s="72"/>
      <c r="M494" s="73"/>
    </row>
    <row r="495" spans="1:13" ht="18" customHeight="1" x14ac:dyDescent="0.15">
      <c r="B495" s="152" t="s">
        <v>683</v>
      </c>
      <c r="C495" s="5" t="s">
        <v>389</v>
      </c>
      <c r="D495" s="126"/>
      <c r="E495" s="126"/>
      <c r="F495" s="127"/>
      <c r="G495" s="4"/>
      <c r="H495" s="125"/>
      <c r="I495" s="125"/>
      <c r="J495" s="125"/>
      <c r="K495" s="125"/>
      <c r="L495" s="72"/>
      <c r="M495" s="73"/>
    </row>
    <row r="496" spans="1:13" ht="18" customHeight="1" x14ac:dyDescent="0.15">
      <c r="B496" s="152"/>
      <c r="C496" s="128" t="s">
        <v>738</v>
      </c>
      <c r="D496" s="128"/>
      <c r="E496" s="126"/>
      <c r="F496" s="127"/>
      <c r="G496" s="4"/>
      <c r="H496" s="125"/>
      <c r="I496" s="125"/>
      <c r="J496" s="125"/>
      <c r="K496" s="125"/>
      <c r="L496" s="125"/>
      <c r="M496" s="45"/>
    </row>
    <row r="497" spans="2:13" ht="18" customHeight="1" x14ac:dyDescent="0.15">
      <c r="B497" s="152"/>
      <c r="C497" s="126"/>
      <c r="D497" s="128"/>
      <c r="E497" s="128"/>
      <c r="F497" s="85"/>
      <c r="G497" s="86"/>
      <c r="H497" s="7"/>
      <c r="I497" s="7"/>
      <c r="J497" s="7"/>
      <c r="K497" s="7"/>
      <c r="L497" s="7"/>
      <c r="M497" s="130"/>
    </row>
    <row r="498" spans="2:13" ht="18" customHeight="1" x14ac:dyDescent="0.15">
      <c r="B498" s="152"/>
      <c r="C498" s="126"/>
      <c r="D498" s="128"/>
      <c r="E498" s="128"/>
      <c r="F498" s="85"/>
      <c r="G498" s="86"/>
      <c r="H498" s="7"/>
      <c r="I498" s="7"/>
      <c r="J498" s="7"/>
      <c r="K498" s="7"/>
      <c r="L498" s="7"/>
      <c r="M498" s="130"/>
    </row>
    <row r="499" spans="2:13" ht="18" customHeight="1" x14ac:dyDescent="0.15">
      <c r="B499" s="152"/>
      <c r="C499" s="126"/>
      <c r="D499" s="128"/>
      <c r="E499" s="128"/>
      <c r="F499" s="85"/>
      <c r="G499" s="86"/>
      <c r="H499" s="7"/>
      <c r="I499" s="7"/>
      <c r="J499" s="7"/>
      <c r="K499" s="7"/>
      <c r="L499" s="7"/>
      <c r="M499" s="87"/>
    </row>
    <row r="500" spans="2:13" ht="18" customHeight="1" x14ac:dyDescent="0.15">
      <c r="B500" s="152"/>
      <c r="C500" s="126"/>
      <c r="D500" s="128"/>
      <c r="E500" s="128"/>
      <c r="F500" s="85"/>
      <c r="G500" s="86"/>
      <c r="H500" s="7"/>
      <c r="I500" s="7"/>
      <c r="J500" s="7"/>
      <c r="K500" s="7"/>
      <c r="L500" s="7"/>
      <c r="M500" s="87"/>
    </row>
    <row r="501" spans="2:13" ht="18" customHeight="1" x14ac:dyDescent="0.15">
      <c r="B501" s="152"/>
      <c r="C501" s="126"/>
      <c r="D501" s="128"/>
      <c r="E501" s="128"/>
      <c r="F501" s="85"/>
      <c r="G501" s="86"/>
      <c r="H501" s="7"/>
      <c r="I501" s="7"/>
      <c r="J501" s="7"/>
      <c r="K501" s="7"/>
      <c r="L501" s="7"/>
      <c r="M501" s="130"/>
    </row>
    <row r="502" spans="2:13" ht="18" customHeight="1" x14ac:dyDescent="0.15">
      <c r="B502" s="152"/>
      <c r="C502" s="126"/>
      <c r="D502" s="128"/>
      <c r="E502" s="128"/>
      <c r="F502" s="85"/>
      <c r="G502" s="86"/>
      <c r="H502" s="7"/>
      <c r="I502" s="7"/>
      <c r="J502" s="7"/>
      <c r="K502" s="7"/>
      <c r="L502" s="7"/>
      <c r="M502" s="130"/>
    </row>
    <row r="503" spans="2:13" ht="18" customHeight="1" x14ac:dyDescent="0.15">
      <c r="B503" s="152"/>
      <c r="C503" s="126"/>
      <c r="D503" s="128"/>
      <c r="E503" s="128"/>
      <c r="F503" s="85"/>
      <c r="G503" s="86"/>
      <c r="H503" s="7"/>
      <c r="I503" s="7"/>
      <c r="J503" s="7"/>
      <c r="K503" s="7"/>
      <c r="L503" s="7"/>
      <c r="M503" s="87"/>
    </row>
    <row r="504" spans="2:13" ht="18" customHeight="1" x14ac:dyDescent="0.15">
      <c r="B504" s="152"/>
      <c r="C504" s="5"/>
      <c r="D504" s="128"/>
      <c r="E504" s="128"/>
      <c r="F504" s="85"/>
      <c r="G504" s="86"/>
      <c r="H504" s="7"/>
      <c r="I504" s="7"/>
      <c r="J504" s="7"/>
      <c r="K504" s="7"/>
      <c r="L504" s="7"/>
      <c r="M504" s="87"/>
    </row>
    <row r="505" spans="2:13" ht="18" customHeight="1" x14ac:dyDescent="0.15">
      <c r="B505" s="152"/>
      <c r="C505" s="126"/>
      <c r="D505" s="126"/>
      <c r="E505" s="126"/>
      <c r="F505" s="127"/>
      <c r="G505" s="4"/>
      <c r="H505" s="125"/>
      <c r="I505" s="125"/>
      <c r="J505" s="77"/>
      <c r="K505" s="77"/>
      <c r="L505" s="77"/>
      <c r="M505" s="78"/>
    </row>
    <row r="506" spans="2:13" ht="18" customHeight="1" x14ac:dyDescent="0.15">
      <c r="B506" s="152"/>
      <c r="C506" s="126"/>
      <c r="D506" s="126"/>
      <c r="E506" s="126"/>
      <c r="F506" s="127"/>
      <c r="G506" s="4"/>
      <c r="H506" s="125"/>
      <c r="I506" s="125"/>
      <c r="J506" s="77"/>
      <c r="K506" s="77"/>
      <c r="L506" s="77"/>
      <c r="M506" s="78"/>
    </row>
    <row r="507" spans="2:13" ht="18" customHeight="1" x14ac:dyDescent="0.15">
      <c r="B507" s="152"/>
      <c r="C507" s="126"/>
      <c r="D507" s="126"/>
      <c r="E507" s="126"/>
      <c r="F507" s="127"/>
      <c r="G507" s="4"/>
      <c r="H507" s="125"/>
      <c r="I507" s="125"/>
      <c r="J507" s="77"/>
      <c r="K507" s="77"/>
      <c r="L507" s="77"/>
      <c r="M507" s="78"/>
    </row>
    <row r="508" spans="2:13" ht="18" customHeight="1" x14ac:dyDescent="0.15">
      <c r="B508" s="152"/>
      <c r="C508" s="126"/>
      <c r="D508" s="126"/>
      <c r="E508" s="126"/>
      <c r="F508" s="127"/>
      <c r="G508" s="4"/>
      <c r="H508" s="125"/>
      <c r="I508" s="125"/>
      <c r="J508" s="77"/>
      <c r="K508" s="77"/>
      <c r="L508" s="77"/>
      <c r="M508" s="78"/>
    </row>
    <row r="509" spans="2:13" ht="18" customHeight="1" x14ac:dyDescent="0.15">
      <c r="B509" s="152"/>
      <c r="C509" s="126"/>
      <c r="D509" s="126"/>
      <c r="E509" s="126"/>
      <c r="F509" s="127"/>
      <c r="G509" s="4"/>
      <c r="H509" s="125"/>
      <c r="I509" s="125"/>
      <c r="J509" s="125"/>
      <c r="K509" s="125"/>
      <c r="L509" s="72"/>
      <c r="M509" s="73"/>
    </row>
    <row r="510" spans="2:13" ht="18" customHeight="1" x14ac:dyDescent="0.15">
      <c r="B510" s="152"/>
      <c r="C510" s="126"/>
      <c r="D510" s="126"/>
      <c r="E510" s="126"/>
      <c r="F510" s="127"/>
      <c r="G510" s="4"/>
      <c r="H510" s="125"/>
      <c r="I510" s="125"/>
      <c r="J510" s="125"/>
      <c r="K510" s="125"/>
      <c r="L510" s="72"/>
      <c r="M510" s="73"/>
    </row>
    <row r="511" spans="2:13" ht="18" customHeight="1" x14ac:dyDescent="0.15">
      <c r="B511" s="152"/>
      <c r="C511" s="126" t="s">
        <v>18</v>
      </c>
      <c r="D511" s="126"/>
      <c r="E511" s="126"/>
      <c r="F511" s="127"/>
      <c r="G511" s="4"/>
      <c r="H511" s="4"/>
      <c r="I511" s="125"/>
      <c r="J511" s="125"/>
      <c r="K511" s="125"/>
      <c r="L511" s="7"/>
      <c r="M511" s="73"/>
    </row>
    <row r="512" spans="2:13" ht="18" customHeight="1" x14ac:dyDescent="0.15">
      <c r="B512" s="152"/>
      <c r="C512" s="38"/>
      <c r="D512" s="126"/>
      <c r="E512" s="126"/>
      <c r="F512" s="127"/>
      <c r="G512" s="4"/>
      <c r="H512" s="4"/>
      <c r="I512" s="125"/>
      <c r="J512" s="125"/>
      <c r="K512" s="125"/>
      <c r="L512" s="72"/>
      <c r="M512" s="73"/>
    </row>
    <row r="513" spans="2:13" ht="20.100000000000001" customHeight="1" x14ac:dyDescent="0.15">
      <c r="B513" s="49"/>
      <c r="C513" s="182"/>
      <c r="D513" s="182"/>
      <c r="E513" s="182"/>
      <c r="F513" s="182"/>
      <c r="G513" s="55"/>
      <c r="H513" s="55"/>
      <c r="I513" s="55"/>
      <c r="J513" s="55"/>
      <c r="K513" s="55"/>
      <c r="L513" s="55"/>
      <c r="M513" s="35"/>
    </row>
  </sheetData>
  <mergeCells count="18">
    <mergeCell ref="C325:F325"/>
    <mergeCell ref="C354:F354"/>
    <mergeCell ref="C381:F381"/>
    <mergeCell ref="C416:F416"/>
    <mergeCell ref="C513:F513"/>
    <mergeCell ref="H3:M3"/>
    <mergeCell ref="B1:M1"/>
    <mergeCell ref="B2:M2"/>
    <mergeCell ref="B3:G3"/>
    <mergeCell ref="C293:F293"/>
    <mergeCell ref="C37:F37"/>
    <mergeCell ref="C69:F69"/>
    <mergeCell ref="C100:F100"/>
    <mergeCell ref="C132:F132"/>
    <mergeCell ref="C164:F164"/>
    <mergeCell ref="C196:F196"/>
    <mergeCell ref="C230:F230"/>
    <mergeCell ref="C261:F261"/>
  </mergeCells>
  <phoneticPr fontId="1"/>
  <pageMargins left="0.70866141732283472" right="0.70866141732283472" top="0.94488188976377963" bottom="0.55118110236220474" header="0.31496062992125984" footer="0.31496062992125984"/>
  <pageSetup paperSize="8" fitToHeight="0" orientation="landscape" r:id="rId1"/>
  <headerFooter>
    <oddHeader>&amp;RⅠ．建築工事費</oddHeader>
    <oddFooter>&amp;C&amp;16Ⅰ-&amp;P</oddFooter>
  </headerFooter>
  <rowBreaks count="15" manualBreakCount="15">
    <brk id="37" min="1" max="12" man="1"/>
    <brk id="69" min="1" max="61" man="1"/>
    <brk id="100" min="1" max="61" man="1"/>
    <brk id="132" min="1" max="12" man="1"/>
    <brk id="164" min="1" max="61" man="1"/>
    <brk id="196" min="1" max="12" man="1"/>
    <brk id="230" min="1" max="61" man="1"/>
    <brk id="261" min="1" max="12" man="1"/>
    <brk id="292" min="1" max="61" man="1"/>
    <brk id="325" min="1" max="12" man="1"/>
    <brk id="354" min="1" max="61" man="1"/>
    <brk id="381" min="1" max="12" man="1"/>
    <brk id="416" min="1" max="61" man="1"/>
    <brk id="448" min="1" max="12" man="1"/>
    <brk id="480" min="1" max="6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M226"/>
  <sheetViews>
    <sheetView view="pageBreakPreview" zoomScaleNormal="100" zoomScaleSheetLayoutView="100" zoomScalePageLayoutView="85" workbookViewId="0">
      <pane xSplit="7" ySplit="5" topLeftCell="H6" activePane="bottomRight" state="frozen"/>
      <selection pane="topRight" activeCell="H1" sqref="H1"/>
      <selection pane="bottomLeft" activeCell="A6" sqref="A6"/>
      <selection pane="bottomRight" activeCell="E115" sqref="E115"/>
    </sheetView>
  </sheetViews>
  <sheetFormatPr defaultColWidth="9" defaultRowHeight="18" customHeight="1" x14ac:dyDescent="0.15"/>
  <cols>
    <col min="1" max="1" width="1" style="57" customWidth="1"/>
    <col min="2" max="2" width="5.875" style="58" customWidth="1"/>
    <col min="3" max="3" width="25.125" style="59" customWidth="1"/>
    <col min="4" max="4" width="20.875" style="59" customWidth="1"/>
    <col min="5" max="5" width="31.125" style="59" customWidth="1"/>
    <col min="6" max="6" width="5.875" style="60" customWidth="1"/>
    <col min="7" max="7" width="10" style="61" customWidth="1"/>
    <col min="8" max="10" width="15.875" style="61" customWidth="1"/>
    <col min="11" max="12" width="15.875" style="62" customWidth="1"/>
    <col min="13" max="13" width="15.875" style="63" customWidth="1"/>
    <col min="14" max="16384" width="9" style="129"/>
  </cols>
  <sheetData>
    <row r="1" spans="1:13" ht="33" customHeight="1" x14ac:dyDescent="0.15">
      <c r="B1" s="187" t="s">
        <v>767</v>
      </c>
      <c r="C1" s="188"/>
      <c r="D1" s="188"/>
      <c r="E1" s="188"/>
      <c r="F1" s="188"/>
      <c r="G1" s="188"/>
      <c r="H1" s="188"/>
      <c r="I1" s="188"/>
      <c r="J1" s="188"/>
      <c r="K1" s="188"/>
      <c r="L1" s="188"/>
      <c r="M1" s="188"/>
    </row>
    <row r="2" spans="1:13" ht="30" customHeight="1" x14ac:dyDescent="0.15">
      <c r="B2" s="189" t="s">
        <v>385</v>
      </c>
      <c r="C2" s="190"/>
      <c r="D2" s="190"/>
      <c r="E2" s="190"/>
      <c r="F2" s="190"/>
      <c r="G2" s="190"/>
      <c r="H2" s="190"/>
      <c r="I2" s="190"/>
      <c r="J2" s="190"/>
      <c r="K2" s="190"/>
      <c r="L2" s="190"/>
      <c r="M2" s="190"/>
    </row>
    <row r="3" spans="1:13" ht="30" customHeight="1" x14ac:dyDescent="0.15">
      <c r="B3" s="191"/>
      <c r="C3" s="192"/>
      <c r="D3" s="192"/>
      <c r="E3" s="192"/>
      <c r="F3" s="192"/>
      <c r="G3" s="193"/>
      <c r="H3" s="173"/>
      <c r="I3" s="173"/>
      <c r="J3" s="173"/>
      <c r="K3" s="173"/>
      <c r="L3" s="173"/>
      <c r="M3" s="173"/>
    </row>
    <row r="4" spans="1:13" s="14" customFormat="1" ht="18" customHeight="1" x14ac:dyDescent="0.15">
      <c r="A4" s="59"/>
      <c r="B4" s="38" t="s">
        <v>7</v>
      </c>
      <c r="C4" s="39" t="s">
        <v>0</v>
      </c>
      <c r="D4" s="39" t="s">
        <v>15</v>
      </c>
      <c r="E4" s="39" t="s">
        <v>1</v>
      </c>
      <c r="F4" s="39" t="s">
        <v>3</v>
      </c>
      <c r="G4" s="40" t="s">
        <v>5</v>
      </c>
      <c r="H4" s="41" t="s">
        <v>692</v>
      </c>
      <c r="I4" s="41" t="s">
        <v>690</v>
      </c>
      <c r="J4" s="41" t="s">
        <v>691</v>
      </c>
      <c r="K4" s="42" t="s">
        <v>4</v>
      </c>
      <c r="L4" s="43" t="s">
        <v>6</v>
      </c>
      <c r="M4" s="43" t="s">
        <v>2</v>
      </c>
    </row>
    <row r="5" spans="1:13" s="59" customFormat="1" ht="27.6" customHeight="1" x14ac:dyDescent="0.15">
      <c r="B5" s="38"/>
      <c r="C5" s="39"/>
      <c r="D5" s="39"/>
      <c r="E5" s="39"/>
      <c r="F5" s="39"/>
      <c r="G5" s="40"/>
      <c r="H5" s="40"/>
      <c r="I5" s="40"/>
      <c r="J5" s="40"/>
      <c r="K5" s="43"/>
      <c r="L5" s="43"/>
      <c r="M5" s="43"/>
    </row>
    <row r="6" spans="1:13" ht="18" customHeight="1" x14ac:dyDescent="0.15">
      <c r="B6" s="152" t="s">
        <v>44</v>
      </c>
      <c r="C6" s="126" t="s">
        <v>41</v>
      </c>
      <c r="D6" s="126"/>
      <c r="E6" s="126"/>
      <c r="F6" s="127"/>
      <c r="G6" s="4"/>
      <c r="H6" s="4"/>
      <c r="I6" s="4"/>
      <c r="J6" s="4"/>
      <c r="K6" s="125"/>
      <c r="L6" s="125"/>
      <c r="M6" s="45"/>
    </row>
    <row r="7" spans="1:13" ht="18" customHeight="1" x14ac:dyDescent="0.15">
      <c r="B7" s="152">
        <v>1</v>
      </c>
      <c r="C7" s="126" t="s">
        <v>88</v>
      </c>
      <c r="D7" s="126"/>
      <c r="E7" s="126"/>
      <c r="F7" s="127" t="s">
        <v>12</v>
      </c>
      <c r="G7" s="4">
        <v>1</v>
      </c>
      <c r="H7" s="4"/>
      <c r="I7" s="4"/>
      <c r="J7" s="4"/>
      <c r="K7" s="125"/>
      <c r="L7" s="7"/>
      <c r="M7" s="130"/>
    </row>
    <row r="8" spans="1:13" ht="18" customHeight="1" x14ac:dyDescent="0.15">
      <c r="B8" s="152">
        <v>2</v>
      </c>
      <c r="C8" s="126" t="s">
        <v>89</v>
      </c>
      <c r="D8" s="126"/>
      <c r="E8" s="126"/>
      <c r="F8" s="127" t="s">
        <v>12</v>
      </c>
      <c r="G8" s="4">
        <v>1</v>
      </c>
      <c r="H8" s="4"/>
      <c r="I8" s="4"/>
      <c r="J8" s="4"/>
      <c r="K8" s="125"/>
      <c r="L8" s="7"/>
      <c r="M8" s="130"/>
    </row>
    <row r="9" spans="1:13" ht="18" customHeight="1" x14ac:dyDescent="0.15">
      <c r="B9" s="152">
        <v>3</v>
      </c>
      <c r="C9" s="126" t="s">
        <v>90</v>
      </c>
      <c r="D9" s="126"/>
      <c r="E9" s="126"/>
      <c r="F9" s="127" t="s">
        <v>12</v>
      </c>
      <c r="G9" s="4">
        <v>1</v>
      </c>
      <c r="H9" s="4"/>
      <c r="I9" s="4"/>
      <c r="J9" s="4"/>
      <c r="K9" s="125"/>
      <c r="L9" s="7"/>
      <c r="M9" s="7"/>
    </row>
    <row r="10" spans="1:13" ht="18" customHeight="1" x14ac:dyDescent="0.15">
      <c r="B10" s="152">
        <v>4</v>
      </c>
      <c r="C10" s="126" t="s">
        <v>91</v>
      </c>
      <c r="D10" s="126"/>
      <c r="E10" s="46"/>
      <c r="F10" s="127" t="s">
        <v>12</v>
      </c>
      <c r="G10" s="4">
        <v>1</v>
      </c>
      <c r="H10" s="4"/>
      <c r="I10" s="4"/>
      <c r="J10" s="4"/>
      <c r="K10" s="125"/>
      <c r="L10" s="7"/>
      <c r="M10" s="130"/>
    </row>
    <row r="11" spans="1:13" ht="18" customHeight="1" x14ac:dyDescent="0.15">
      <c r="B11" s="152">
        <v>5</v>
      </c>
      <c r="C11" s="126" t="s">
        <v>92</v>
      </c>
      <c r="D11" s="126"/>
      <c r="E11" s="126"/>
      <c r="F11" s="127" t="s">
        <v>12</v>
      </c>
      <c r="G11" s="4">
        <v>1</v>
      </c>
      <c r="H11" s="4"/>
      <c r="I11" s="4"/>
      <c r="J11" s="4"/>
      <c r="K11" s="125"/>
      <c r="L11" s="7"/>
      <c r="M11" s="130"/>
    </row>
    <row r="12" spans="1:13" ht="18" customHeight="1" x14ac:dyDescent="0.15">
      <c r="B12" s="152"/>
      <c r="C12" s="126"/>
      <c r="D12" s="6"/>
      <c r="E12" s="126"/>
      <c r="F12" s="127"/>
      <c r="G12" s="4"/>
      <c r="H12" s="4"/>
      <c r="I12" s="4"/>
      <c r="J12" s="4"/>
      <c r="K12" s="125"/>
      <c r="L12" s="125"/>
      <c r="M12" s="45"/>
    </row>
    <row r="13" spans="1:13" ht="18" customHeight="1" x14ac:dyDescent="0.15">
      <c r="B13" s="152"/>
      <c r="C13" s="126"/>
      <c r="D13" s="126"/>
      <c r="E13" s="126"/>
      <c r="F13" s="127"/>
      <c r="G13" s="4"/>
      <c r="H13" s="4"/>
      <c r="I13" s="4"/>
      <c r="J13" s="4"/>
      <c r="K13" s="125"/>
      <c r="L13" s="125"/>
      <c r="M13" s="45"/>
    </row>
    <row r="14" spans="1:13" ht="18" customHeight="1" x14ac:dyDescent="0.15">
      <c r="B14" s="152"/>
      <c r="C14" s="126" t="s">
        <v>88</v>
      </c>
      <c r="D14" s="126"/>
      <c r="E14" s="126"/>
      <c r="F14" s="127" t="s">
        <v>12</v>
      </c>
      <c r="G14" s="4">
        <v>1</v>
      </c>
      <c r="H14" s="4"/>
      <c r="I14" s="4"/>
      <c r="J14" s="4"/>
      <c r="K14" s="125"/>
      <c r="L14" s="125"/>
      <c r="M14" s="125"/>
    </row>
    <row r="15" spans="1:13" ht="18" customHeight="1" x14ac:dyDescent="0.15">
      <c r="B15" s="152"/>
      <c r="C15" s="126" t="s">
        <v>89</v>
      </c>
      <c r="D15" s="126"/>
      <c r="E15" s="126"/>
      <c r="F15" s="127" t="s">
        <v>12</v>
      </c>
      <c r="G15" s="4">
        <v>1</v>
      </c>
      <c r="H15" s="4"/>
      <c r="I15" s="4"/>
      <c r="J15" s="4"/>
      <c r="K15" s="125"/>
      <c r="L15" s="125"/>
      <c r="M15" s="125"/>
    </row>
    <row r="16" spans="1:13" ht="18" customHeight="1" x14ac:dyDescent="0.15">
      <c r="B16" s="152"/>
      <c r="C16" s="126" t="s">
        <v>90</v>
      </c>
      <c r="D16" s="126"/>
      <c r="E16" s="126"/>
      <c r="F16" s="127" t="s">
        <v>12</v>
      </c>
      <c r="G16" s="4">
        <v>1</v>
      </c>
      <c r="H16" s="4"/>
      <c r="I16" s="4"/>
      <c r="J16" s="4"/>
      <c r="K16" s="125"/>
      <c r="L16" s="125"/>
      <c r="M16" s="125"/>
    </row>
    <row r="17" spans="2:13" ht="18" customHeight="1" x14ac:dyDescent="0.15">
      <c r="B17" s="152"/>
      <c r="C17" s="126" t="s">
        <v>91</v>
      </c>
      <c r="D17" s="126"/>
      <c r="E17" s="46"/>
      <c r="F17" s="127" t="s">
        <v>12</v>
      </c>
      <c r="G17" s="4">
        <v>1</v>
      </c>
      <c r="H17" s="4"/>
      <c r="I17" s="4"/>
      <c r="J17" s="4"/>
      <c r="K17" s="125"/>
      <c r="L17" s="125"/>
      <c r="M17" s="125"/>
    </row>
    <row r="18" spans="2:13" ht="18" customHeight="1" x14ac:dyDescent="0.15">
      <c r="B18" s="152"/>
      <c r="C18" s="126" t="s">
        <v>92</v>
      </c>
      <c r="D18" s="126"/>
      <c r="E18" s="126"/>
      <c r="F18" s="127" t="s">
        <v>12</v>
      </c>
      <c r="G18" s="4">
        <v>1</v>
      </c>
      <c r="H18" s="4"/>
      <c r="I18" s="4"/>
      <c r="J18" s="4"/>
      <c r="K18" s="125"/>
      <c r="L18" s="125"/>
      <c r="M18" s="45"/>
    </row>
    <row r="19" spans="2:13" ht="18" customHeight="1" x14ac:dyDescent="0.15">
      <c r="B19" s="152"/>
      <c r="C19" s="126"/>
      <c r="D19" s="126"/>
      <c r="E19" s="47"/>
      <c r="F19" s="127"/>
      <c r="G19" s="4"/>
      <c r="H19" s="4"/>
      <c r="I19" s="4"/>
      <c r="J19" s="4"/>
      <c r="K19" s="125"/>
      <c r="L19" s="125"/>
      <c r="M19" s="45"/>
    </row>
    <row r="20" spans="2:13" ht="18" customHeight="1" x14ac:dyDescent="0.15">
      <c r="B20" s="152"/>
      <c r="C20" s="126"/>
      <c r="D20" s="126"/>
      <c r="E20" s="126"/>
      <c r="F20" s="127"/>
      <c r="G20" s="4"/>
      <c r="H20" s="4"/>
      <c r="I20" s="4"/>
      <c r="J20" s="4"/>
      <c r="K20" s="125"/>
      <c r="L20" s="125"/>
      <c r="M20" s="45"/>
    </row>
    <row r="21" spans="2:13" ht="18" customHeight="1" x14ac:dyDescent="0.15">
      <c r="B21" s="152"/>
      <c r="C21" s="126"/>
      <c r="D21" s="126"/>
      <c r="E21" s="126"/>
      <c r="F21" s="127"/>
      <c r="G21" s="4"/>
      <c r="H21" s="4"/>
      <c r="I21" s="4"/>
      <c r="J21" s="4"/>
      <c r="K21" s="125"/>
      <c r="L21" s="125"/>
      <c r="M21" s="45"/>
    </row>
    <row r="22" spans="2:13" ht="18" customHeight="1" x14ac:dyDescent="0.15">
      <c r="B22" s="152"/>
      <c r="C22" s="126"/>
      <c r="D22" s="126"/>
      <c r="E22" s="126"/>
      <c r="F22" s="127"/>
      <c r="G22" s="4"/>
      <c r="H22" s="4"/>
      <c r="I22" s="4"/>
      <c r="J22" s="4"/>
      <c r="K22" s="125"/>
      <c r="L22" s="125"/>
      <c r="M22" s="45"/>
    </row>
    <row r="23" spans="2:13" ht="18" customHeight="1" x14ac:dyDescent="0.15">
      <c r="B23" s="152"/>
      <c r="C23" s="126"/>
      <c r="D23" s="126"/>
      <c r="E23" s="126"/>
      <c r="F23" s="127"/>
      <c r="G23" s="4"/>
      <c r="H23" s="4"/>
      <c r="I23" s="4"/>
      <c r="J23" s="4"/>
      <c r="K23" s="125"/>
      <c r="L23" s="125"/>
      <c r="M23" s="45"/>
    </row>
    <row r="24" spans="2:13" ht="18" customHeight="1" x14ac:dyDescent="0.15">
      <c r="B24" s="152"/>
      <c r="C24" s="126"/>
      <c r="D24" s="126"/>
      <c r="E24" s="46"/>
      <c r="F24" s="127"/>
      <c r="G24" s="4"/>
      <c r="H24" s="4"/>
      <c r="I24" s="4"/>
      <c r="J24" s="4"/>
      <c r="K24" s="125"/>
      <c r="L24" s="125"/>
      <c r="M24" s="45"/>
    </row>
    <row r="25" spans="2:13" ht="18" customHeight="1" x14ac:dyDescent="0.15">
      <c r="B25" s="152"/>
      <c r="C25" s="126"/>
      <c r="D25" s="126"/>
      <c r="E25" s="47"/>
      <c r="F25" s="127"/>
      <c r="G25" s="4"/>
      <c r="H25" s="4"/>
      <c r="I25" s="4"/>
      <c r="J25" s="4"/>
      <c r="K25" s="125"/>
      <c r="L25" s="125"/>
      <c r="M25" s="45"/>
    </row>
    <row r="26" spans="2:13" ht="18" customHeight="1" x14ac:dyDescent="0.15">
      <c r="B26" s="152"/>
      <c r="C26" s="126"/>
      <c r="D26" s="126"/>
      <c r="E26" s="126"/>
      <c r="F26" s="127"/>
      <c r="G26" s="4"/>
      <c r="H26" s="4"/>
      <c r="I26" s="4"/>
      <c r="J26" s="4"/>
      <c r="K26" s="125"/>
      <c r="L26" s="125"/>
      <c r="M26" s="45"/>
    </row>
    <row r="27" spans="2:13" ht="18" customHeight="1" x14ac:dyDescent="0.15">
      <c r="B27" s="152"/>
      <c r="C27" s="126"/>
      <c r="D27" s="126"/>
      <c r="E27" s="46"/>
      <c r="F27" s="127"/>
      <c r="G27" s="4"/>
      <c r="H27" s="4"/>
      <c r="I27" s="4"/>
      <c r="J27" s="4"/>
      <c r="K27" s="125"/>
      <c r="L27" s="125"/>
      <c r="M27" s="45"/>
    </row>
    <row r="28" spans="2:13" ht="18" customHeight="1" x14ac:dyDescent="0.15">
      <c r="B28" s="152"/>
      <c r="C28" s="126"/>
      <c r="D28" s="126"/>
      <c r="E28" s="126"/>
      <c r="F28" s="127"/>
      <c r="G28" s="4"/>
      <c r="H28" s="4"/>
      <c r="I28" s="4"/>
      <c r="J28" s="4"/>
      <c r="K28" s="125"/>
      <c r="L28" s="125"/>
      <c r="M28" s="45"/>
    </row>
    <row r="29" spans="2:13" ht="18" customHeight="1" x14ac:dyDescent="0.15">
      <c r="B29" s="152"/>
      <c r="C29" s="126"/>
      <c r="D29" s="126"/>
      <c r="E29" s="126"/>
      <c r="F29" s="127"/>
      <c r="G29" s="4"/>
      <c r="H29" s="4"/>
      <c r="I29" s="4"/>
      <c r="J29" s="4"/>
      <c r="K29" s="125"/>
      <c r="L29" s="125"/>
      <c r="M29" s="45"/>
    </row>
    <row r="30" spans="2:13" ht="18" customHeight="1" x14ac:dyDescent="0.15">
      <c r="B30" s="152"/>
      <c r="C30" s="126"/>
      <c r="D30" s="126"/>
      <c r="E30" s="126"/>
      <c r="F30" s="127"/>
      <c r="G30" s="4"/>
      <c r="H30" s="4"/>
      <c r="I30" s="4"/>
      <c r="J30" s="4"/>
      <c r="K30" s="125"/>
      <c r="L30" s="125"/>
      <c r="M30" s="45"/>
    </row>
    <row r="31" spans="2:13" ht="18" customHeight="1" x14ac:dyDescent="0.15">
      <c r="B31" s="152"/>
      <c r="C31" s="126"/>
      <c r="D31" s="126"/>
      <c r="E31" s="126"/>
      <c r="F31" s="127"/>
      <c r="G31" s="4"/>
      <c r="H31" s="4"/>
      <c r="I31" s="4"/>
      <c r="J31" s="4"/>
      <c r="K31" s="125"/>
      <c r="L31" s="125"/>
      <c r="M31" s="45"/>
    </row>
    <row r="32" spans="2:13" ht="18" customHeight="1" x14ac:dyDescent="0.15">
      <c r="B32" s="152"/>
      <c r="C32" s="126"/>
      <c r="D32" s="126"/>
      <c r="E32" s="126"/>
      <c r="F32" s="127"/>
      <c r="G32" s="4"/>
      <c r="H32" s="4"/>
      <c r="I32" s="4"/>
      <c r="J32" s="4"/>
      <c r="K32" s="125"/>
      <c r="L32" s="125"/>
      <c r="M32" s="45"/>
    </row>
    <row r="33" spans="2:13" ht="18" customHeight="1" x14ac:dyDescent="0.15">
      <c r="B33" s="152"/>
      <c r="C33" s="126"/>
      <c r="D33" s="126"/>
      <c r="E33" s="126"/>
      <c r="F33" s="127"/>
      <c r="G33" s="4"/>
      <c r="H33" s="4"/>
      <c r="I33" s="4"/>
      <c r="J33" s="4"/>
      <c r="K33" s="125"/>
      <c r="L33" s="125"/>
      <c r="M33" s="45"/>
    </row>
    <row r="34" spans="2:13" ht="18" customHeight="1" x14ac:dyDescent="0.15">
      <c r="B34" s="152"/>
      <c r="C34" s="48"/>
      <c r="D34" s="126"/>
      <c r="E34" s="126"/>
      <c r="F34" s="127"/>
      <c r="G34" s="4"/>
      <c r="H34" s="4"/>
      <c r="I34" s="4"/>
      <c r="J34" s="4"/>
      <c r="K34" s="125"/>
      <c r="L34" s="125"/>
      <c r="M34" s="45"/>
    </row>
    <row r="35" spans="2:13" ht="18" customHeight="1" x14ac:dyDescent="0.15">
      <c r="B35" s="152"/>
      <c r="C35" s="126" t="s">
        <v>18</v>
      </c>
      <c r="D35" s="126"/>
      <c r="E35" s="126"/>
      <c r="F35" s="127"/>
      <c r="G35" s="4"/>
      <c r="H35" s="4"/>
      <c r="I35" s="4"/>
      <c r="J35" s="4"/>
      <c r="K35" s="125"/>
      <c r="L35" s="125"/>
      <c r="M35" s="45"/>
    </row>
    <row r="36" spans="2:13" ht="18" customHeight="1" x14ac:dyDescent="0.15">
      <c r="B36" s="152"/>
      <c r="C36" s="4"/>
      <c r="D36" s="126"/>
      <c r="E36" s="126"/>
      <c r="F36" s="127"/>
      <c r="G36" s="4"/>
      <c r="H36" s="4"/>
      <c r="I36" s="4"/>
      <c r="J36" s="4"/>
      <c r="K36" s="125"/>
      <c r="L36" s="7"/>
      <c r="M36" s="45"/>
    </row>
    <row r="37" spans="2:13" ht="20.100000000000001" customHeight="1" x14ac:dyDescent="0.15">
      <c r="B37" s="49"/>
      <c r="C37" s="186"/>
      <c r="D37" s="186"/>
      <c r="E37" s="186"/>
      <c r="F37" s="186"/>
      <c r="G37" s="50"/>
      <c r="H37" s="50"/>
      <c r="I37" s="50"/>
      <c r="J37" s="50"/>
      <c r="K37" s="50"/>
      <c r="L37" s="50"/>
      <c r="M37" s="51"/>
    </row>
    <row r="38" spans="2:13" ht="18" customHeight="1" x14ac:dyDescent="0.15">
      <c r="B38" s="152">
        <v>1</v>
      </c>
      <c r="C38" s="126" t="s">
        <v>88</v>
      </c>
      <c r="D38" s="126"/>
      <c r="E38" s="126"/>
      <c r="F38" s="127"/>
      <c r="G38" s="4"/>
      <c r="H38" s="4"/>
      <c r="I38" s="4"/>
      <c r="J38" s="4"/>
      <c r="K38" s="125"/>
      <c r="L38" s="125"/>
      <c r="M38" s="45"/>
    </row>
    <row r="39" spans="2:13" ht="18" customHeight="1" x14ac:dyDescent="0.15">
      <c r="B39" s="152"/>
      <c r="C39" s="126" t="s">
        <v>182</v>
      </c>
      <c r="D39" s="126"/>
      <c r="E39" s="126" t="s">
        <v>40</v>
      </c>
      <c r="F39" s="127" t="s">
        <v>63</v>
      </c>
      <c r="G39" s="4">
        <v>1</v>
      </c>
      <c r="H39" s="7"/>
      <c r="I39" s="98"/>
      <c r="J39" s="98"/>
      <c r="K39" s="7"/>
      <c r="L39" s="7"/>
      <c r="M39" s="130"/>
    </row>
    <row r="40" spans="2:13" ht="33" customHeight="1" x14ac:dyDescent="0.15">
      <c r="B40" s="152"/>
      <c r="C40" s="126" t="s">
        <v>181</v>
      </c>
      <c r="D40" s="126" t="s">
        <v>380</v>
      </c>
      <c r="E40" s="126" t="s">
        <v>381</v>
      </c>
      <c r="F40" s="127" t="s">
        <v>112</v>
      </c>
      <c r="G40" s="4">
        <v>1</v>
      </c>
      <c r="H40" s="7"/>
      <c r="I40" s="98"/>
      <c r="J40" s="98"/>
      <c r="K40" s="7"/>
      <c r="L40" s="7"/>
      <c r="M40" s="130"/>
    </row>
    <row r="41" spans="2:13" ht="18" customHeight="1" x14ac:dyDescent="0.15">
      <c r="B41" s="152"/>
      <c r="C41" s="126" t="s">
        <v>533</v>
      </c>
      <c r="D41" s="126" t="s">
        <v>720</v>
      </c>
      <c r="E41" s="126" t="s">
        <v>382</v>
      </c>
      <c r="F41" s="127" t="s">
        <v>112</v>
      </c>
      <c r="G41" s="4">
        <v>1</v>
      </c>
      <c r="H41" s="7"/>
      <c r="I41" s="98"/>
      <c r="J41" s="98"/>
      <c r="K41" s="7"/>
      <c r="L41" s="7"/>
      <c r="M41" s="130"/>
    </row>
    <row r="42" spans="2:13" ht="18" customHeight="1" x14ac:dyDescent="0.15">
      <c r="B42" s="152"/>
      <c r="C42" s="126" t="s">
        <v>451</v>
      </c>
      <c r="D42" s="126" t="s">
        <v>721</v>
      </c>
      <c r="E42" s="126" t="s">
        <v>382</v>
      </c>
      <c r="F42" s="127" t="s">
        <v>112</v>
      </c>
      <c r="G42" s="4">
        <v>1</v>
      </c>
      <c r="H42" s="7"/>
      <c r="I42" s="98"/>
      <c r="J42" s="98"/>
      <c r="K42" s="7"/>
      <c r="L42" s="7"/>
      <c r="M42" s="130"/>
    </row>
    <row r="43" spans="2:13" ht="18" customHeight="1" x14ac:dyDescent="0.15">
      <c r="B43" s="152"/>
      <c r="C43" s="126" t="s">
        <v>532</v>
      </c>
      <c r="D43" s="126" t="s">
        <v>180</v>
      </c>
      <c r="E43" s="126" t="s">
        <v>382</v>
      </c>
      <c r="F43" s="127" t="s">
        <v>112</v>
      </c>
      <c r="G43" s="4">
        <v>2</v>
      </c>
      <c r="H43" s="7"/>
      <c r="I43" s="98"/>
      <c r="J43" s="98"/>
      <c r="K43" s="7"/>
      <c r="L43" s="7"/>
      <c r="M43" s="130"/>
    </row>
    <row r="44" spans="2:13" ht="18" customHeight="1" x14ac:dyDescent="0.15">
      <c r="B44" s="152"/>
      <c r="C44" s="126" t="s">
        <v>532</v>
      </c>
      <c r="D44" s="126" t="s">
        <v>179</v>
      </c>
      <c r="E44" s="46" t="s">
        <v>383</v>
      </c>
      <c r="F44" s="127" t="s">
        <v>112</v>
      </c>
      <c r="G44" s="4">
        <v>1</v>
      </c>
      <c r="H44" s="7"/>
      <c r="I44" s="98"/>
      <c r="J44" s="98"/>
      <c r="K44" s="7"/>
      <c r="L44" s="7"/>
      <c r="M44" s="130"/>
    </row>
    <row r="45" spans="2:13" ht="18" customHeight="1" x14ac:dyDescent="0.15">
      <c r="B45" s="152"/>
      <c r="C45" s="126" t="s">
        <v>532</v>
      </c>
      <c r="D45" s="126" t="s">
        <v>178</v>
      </c>
      <c r="E45" s="126" t="s">
        <v>383</v>
      </c>
      <c r="F45" s="127" t="s">
        <v>112</v>
      </c>
      <c r="G45" s="4">
        <v>1</v>
      </c>
      <c r="H45" s="7"/>
      <c r="I45" s="98"/>
      <c r="J45" s="98"/>
      <c r="K45" s="7"/>
      <c r="L45" s="7"/>
      <c r="M45" s="130"/>
    </row>
    <row r="46" spans="2:13" ht="18" customHeight="1" x14ac:dyDescent="0.15">
      <c r="B46" s="152"/>
      <c r="C46" s="126" t="s">
        <v>532</v>
      </c>
      <c r="D46" s="6" t="s">
        <v>177</v>
      </c>
      <c r="E46" s="126" t="s">
        <v>382</v>
      </c>
      <c r="F46" s="127" t="s">
        <v>112</v>
      </c>
      <c r="G46" s="4">
        <v>1</v>
      </c>
      <c r="H46" s="7"/>
      <c r="I46" s="98"/>
      <c r="J46" s="98"/>
      <c r="K46" s="7"/>
      <c r="L46" s="7"/>
      <c r="M46" s="130"/>
    </row>
    <row r="47" spans="2:13" ht="18" customHeight="1" x14ac:dyDescent="0.15">
      <c r="B47" s="152"/>
      <c r="C47" s="126" t="s">
        <v>532</v>
      </c>
      <c r="D47" s="6" t="s">
        <v>176</v>
      </c>
      <c r="E47" s="126" t="s">
        <v>383</v>
      </c>
      <c r="F47" s="127" t="s">
        <v>112</v>
      </c>
      <c r="G47" s="4">
        <v>1</v>
      </c>
      <c r="H47" s="7"/>
      <c r="I47" s="98"/>
      <c r="J47" s="98"/>
      <c r="K47" s="7"/>
      <c r="L47" s="7"/>
      <c r="M47" s="130"/>
    </row>
    <row r="48" spans="2:13" ht="18" customHeight="1" x14ac:dyDescent="0.15">
      <c r="B48" s="152"/>
      <c r="C48" s="126" t="s">
        <v>532</v>
      </c>
      <c r="D48" s="126" t="s">
        <v>175</v>
      </c>
      <c r="E48" s="126" t="s">
        <v>382</v>
      </c>
      <c r="F48" s="127" t="s">
        <v>112</v>
      </c>
      <c r="G48" s="4">
        <v>1</v>
      </c>
      <c r="H48" s="7"/>
      <c r="I48" s="98"/>
      <c r="J48" s="98"/>
      <c r="K48" s="7"/>
      <c r="L48" s="7"/>
      <c r="M48" s="130"/>
    </row>
    <row r="49" spans="2:13" ht="18" customHeight="1" x14ac:dyDescent="0.15">
      <c r="B49" s="152"/>
      <c r="C49" s="126" t="s">
        <v>532</v>
      </c>
      <c r="D49" s="126" t="s">
        <v>174</v>
      </c>
      <c r="E49" s="47" t="s">
        <v>382</v>
      </c>
      <c r="F49" s="127" t="s">
        <v>112</v>
      </c>
      <c r="G49" s="4">
        <v>1</v>
      </c>
      <c r="H49" s="7"/>
      <c r="I49" s="98"/>
      <c r="J49" s="98"/>
      <c r="K49" s="7"/>
      <c r="L49" s="7"/>
      <c r="M49" s="130"/>
    </row>
    <row r="50" spans="2:13" ht="18" customHeight="1" x14ac:dyDescent="0.15">
      <c r="B50" s="152"/>
      <c r="C50" s="126" t="s">
        <v>93</v>
      </c>
      <c r="D50" s="126" t="s">
        <v>534</v>
      </c>
      <c r="E50" s="126" t="s">
        <v>40</v>
      </c>
      <c r="F50" s="127" t="s">
        <v>63</v>
      </c>
      <c r="G50" s="4">
        <v>2</v>
      </c>
      <c r="H50" s="7"/>
      <c r="I50" s="98"/>
      <c r="J50" s="98"/>
      <c r="K50" s="7"/>
      <c r="L50" s="7"/>
      <c r="M50" s="130"/>
    </row>
    <row r="51" spans="2:13" ht="18" customHeight="1" x14ac:dyDescent="0.15">
      <c r="B51" s="152"/>
      <c r="C51" s="126" t="s">
        <v>532</v>
      </c>
      <c r="D51" s="126" t="s">
        <v>535</v>
      </c>
      <c r="E51" s="47" t="s">
        <v>40</v>
      </c>
      <c r="F51" s="127" t="s">
        <v>63</v>
      </c>
      <c r="G51" s="4">
        <v>1</v>
      </c>
      <c r="H51" s="7"/>
      <c r="I51" s="98"/>
      <c r="J51" s="98"/>
      <c r="K51" s="7"/>
      <c r="L51" s="7"/>
      <c r="M51" s="130"/>
    </row>
    <row r="52" spans="2:13" ht="18" customHeight="1" x14ac:dyDescent="0.15">
      <c r="B52" s="152"/>
      <c r="C52" s="126" t="s">
        <v>531</v>
      </c>
      <c r="D52" s="126" t="s">
        <v>536</v>
      </c>
      <c r="E52" s="126" t="s">
        <v>40</v>
      </c>
      <c r="F52" s="127" t="s">
        <v>63</v>
      </c>
      <c r="G52" s="4">
        <v>2</v>
      </c>
      <c r="H52" s="7"/>
      <c r="I52" s="98"/>
      <c r="J52" s="98"/>
      <c r="K52" s="7"/>
      <c r="L52" s="7"/>
      <c r="M52" s="130"/>
    </row>
    <row r="53" spans="2:13" ht="18" customHeight="1" x14ac:dyDescent="0.15">
      <c r="B53" s="152"/>
      <c r="C53" s="126" t="s">
        <v>531</v>
      </c>
      <c r="D53" s="126" t="s">
        <v>537</v>
      </c>
      <c r="E53" s="47" t="s">
        <v>40</v>
      </c>
      <c r="F53" s="127" t="s">
        <v>63</v>
      </c>
      <c r="G53" s="4">
        <v>1</v>
      </c>
      <c r="H53" s="7"/>
      <c r="I53" s="98"/>
      <c r="J53" s="98"/>
      <c r="K53" s="7"/>
      <c r="L53" s="7"/>
      <c r="M53" s="130"/>
    </row>
    <row r="54" spans="2:13" ht="18" customHeight="1" x14ac:dyDescent="0.15">
      <c r="B54" s="152"/>
      <c r="C54" s="126" t="s">
        <v>95</v>
      </c>
      <c r="D54" s="126" t="s">
        <v>538</v>
      </c>
      <c r="E54" s="126" t="s">
        <v>40</v>
      </c>
      <c r="F54" s="127" t="s">
        <v>63</v>
      </c>
      <c r="G54" s="4">
        <v>4</v>
      </c>
      <c r="H54" s="7"/>
      <c r="I54" s="98"/>
      <c r="J54" s="98"/>
      <c r="K54" s="7"/>
      <c r="L54" s="7"/>
      <c r="M54" s="130"/>
    </row>
    <row r="55" spans="2:13" ht="18" customHeight="1" x14ac:dyDescent="0.15">
      <c r="B55" s="152"/>
      <c r="C55" s="126" t="s">
        <v>94</v>
      </c>
      <c r="D55" s="126" t="s">
        <v>539</v>
      </c>
      <c r="E55" s="126" t="s">
        <v>40</v>
      </c>
      <c r="F55" s="127" t="s">
        <v>63</v>
      </c>
      <c r="G55" s="4">
        <v>4</v>
      </c>
      <c r="H55" s="7"/>
      <c r="I55" s="98"/>
      <c r="J55" s="98"/>
      <c r="K55" s="7"/>
      <c r="L55" s="7"/>
      <c r="M55" s="130"/>
    </row>
    <row r="56" spans="2:13" ht="18" customHeight="1" x14ac:dyDescent="0.15">
      <c r="B56" s="152"/>
      <c r="C56" s="126" t="s">
        <v>96</v>
      </c>
      <c r="D56" s="126" t="s">
        <v>745</v>
      </c>
      <c r="E56" s="54" t="s">
        <v>40</v>
      </c>
      <c r="F56" s="127" t="s">
        <v>592</v>
      </c>
      <c r="G56" s="4">
        <v>30</v>
      </c>
      <c r="H56" s="7"/>
      <c r="I56" s="98"/>
      <c r="J56" s="98"/>
      <c r="K56" s="7"/>
      <c r="L56" s="7"/>
      <c r="M56" s="130"/>
    </row>
    <row r="57" spans="2:13" ht="18" customHeight="1" x14ac:dyDescent="0.15">
      <c r="B57" s="152"/>
      <c r="C57" s="126"/>
      <c r="D57" s="126"/>
      <c r="E57" s="54"/>
      <c r="F57" s="127"/>
      <c r="G57" s="4"/>
      <c r="H57" s="125"/>
      <c r="I57" s="125"/>
      <c r="J57" s="125"/>
      <c r="K57" s="125"/>
      <c r="L57" s="125"/>
      <c r="M57" s="45"/>
    </row>
    <row r="58" spans="2:13" ht="18" customHeight="1" x14ac:dyDescent="0.15">
      <c r="B58" s="152"/>
      <c r="C58" s="126"/>
      <c r="D58" s="126"/>
      <c r="E58" s="126"/>
      <c r="F58" s="127"/>
      <c r="G58" s="4"/>
      <c r="H58" s="125"/>
      <c r="I58" s="125"/>
      <c r="J58" s="125"/>
      <c r="K58" s="125"/>
      <c r="L58" s="125"/>
      <c r="M58" s="45"/>
    </row>
    <row r="59" spans="2:13" ht="18" customHeight="1" x14ac:dyDescent="0.15">
      <c r="B59" s="152"/>
      <c r="C59" s="126"/>
      <c r="D59" s="126"/>
      <c r="E59" s="126"/>
      <c r="F59" s="127"/>
      <c r="G59" s="4"/>
      <c r="H59" s="125"/>
      <c r="I59" s="125"/>
      <c r="J59" s="125"/>
      <c r="K59" s="125"/>
      <c r="L59" s="125"/>
      <c r="M59" s="45"/>
    </row>
    <row r="60" spans="2:13" ht="18" customHeight="1" x14ac:dyDescent="0.15">
      <c r="B60" s="152"/>
      <c r="C60" s="126"/>
      <c r="D60" s="126"/>
      <c r="E60" s="126"/>
      <c r="F60" s="127"/>
      <c r="G60" s="4"/>
      <c r="H60" s="125"/>
      <c r="I60" s="125"/>
      <c r="J60" s="125"/>
      <c r="K60" s="125"/>
      <c r="L60" s="125"/>
      <c r="M60" s="45"/>
    </row>
    <row r="61" spans="2:13" ht="18" customHeight="1" x14ac:dyDescent="0.15">
      <c r="B61" s="152"/>
      <c r="C61" s="126"/>
      <c r="D61" s="126"/>
      <c r="E61" s="126"/>
      <c r="F61" s="127"/>
      <c r="G61" s="4"/>
      <c r="H61" s="125"/>
      <c r="I61" s="125"/>
      <c r="J61" s="125"/>
      <c r="K61" s="125"/>
      <c r="L61" s="125"/>
      <c r="M61" s="45"/>
    </row>
    <row r="62" spans="2:13" ht="18" customHeight="1" x14ac:dyDescent="0.15">
      <c r="B62" s="152"/>
      <c r="C62" s="126"/>
      <c r="D62" s="126"/>
      <c r="E62" s="126"/>
      <c r="F62" s="127"/>
      <c r="G62" s="4"/>
      <c r="H62" s="125"/>
      <c r="I62" s="125"/>
      <c r="J62" s="125"/>
      <c r="K62" s="125"/>
      <c r="L62" s="125"/>
      <c r="M62" s="45"/>
    </row>
    <row r="63" spans="2:13" ht="18" customHeight="1" x14ac:dyDescent="0.15">
      <c r="B63" s="152"/>
      <c r="C63" s="126"/>
      <c r="D63" s="126"/>
      <c r="E63" s="126"/>
      <c r="F63" s="127"/>
      <c r="G63" s="4"/>
      <c r="H63" s="125"/>
      <c r="I63" s="125"/>
      <c r="J63" s="125"/>
      <c r="K63" s="125"/>
      <c r="L63" s="125"/>
      <c r="M63" s="45"/>
    </row>
    <row r="64" spans="2:13" ht="18" customHeight="1" x14ac:dyDescent="0.15">
      <c r="B64" s="152"/>
      <c r="C64" s="126"/>
      <c r="D64" s="126"/>
      <c r="E64" s="126"/>
      <c r="F64" s="127"/>
      <c r="G64" s="4"/>
      <c r="H64" s="125"/>
      <c r="I64" s="125"/>
      <c r="J64" s="125"/>
      <c r="K64" s="125"/>
      <c r="L64" s="125"/>
      <c r="M64" s="45"/>
    </row>
    <row r="65" spans="2:13" ht="18" customHeight="1" x14ac:dyDescent="0.15">
      <c r="B65" s="152"/>
      <c r="C65" s="126" t="s">
        <v>737</v>
      </c>
      <c r="D65" s="126"/>
      <c r="E65" s="126"/>
      <c r="F65" s="127"/>
      <c r="G65" s="4"/>
      <c r="H65" s="125"/>
      <c r="I65" s="125"/>
      <c r="J65" s="125"/>
      <c r="K65" s="125"/>
      <c r="L65" s="7"/>
      <c r="M65" s="45"/>
    </row>
    <row r="66" spans="2:13" ht="18" customHeight="1" x14ac:dyDescent="0.15">
      <c r="B66" s="152"/>
      <c r="C66" s="126"/>
      <c r="D66" s="126"/>
      <c r="E66" s="126"/>
      <c r="F66" s="127"/>
      <c r="G66" s="4"/>
      <c r="H66" s="125"/>
      <c r="I66" s="125"/>
      <c r="J66" s="125"/>
      <c r="K66" s="125"/>
      <c r="L66" s="125"/>
      <c r="M66" s="45"/>
    </row>
    <row r="67" spans="2:13" ht="20.100000000000001" customHeight="1" x14ac:dyDescent="0.15">
      <c r="B67" s="49"/>
      <c r="C67" s="186"/>
      <c r="D67" s="186"/>
      <c r="E67" s="186"/>
      <c r="F67" s="186"/>
      <c r="G67" s="50"/>
      <c r="H67" s="50"/>
      <c r="I67" s="50"/>
      <c r="J67" s="50"/>
      <c r="K67" s="50"/>
      <c r="L67" s="50"/>
      <c r="M67" s="51"/>
    </row>
    <row r="68" spans="2:13" ht="18" customHeight="1" x14ac:dyDescent="0.15">
      <c r="B68" s="152">
        <v>2</v>
      </c>
      <c r="C68" s="126" t="s">
        <v>89</v>
      </c>
      <c r="D68" s="126"/>
      <c r="E68" s="126"/>
      <c r="F68" s="127"/>
      <c r="G68" s="4"/>
      <c r="H68" s="125"/>
      <c r="I68" s="125"/>
      <c r="J68" s="125"/>
      <c r="K68" s="125"/>
      <c r="L68" s="125"/>
      <c r="M68" s="45"/>
    </row>
    <row r="69" spans="2:13" ht="18" customHeight="1" x14ac:dyDescent="0.15">
      <c r="B69" s="152" t="s">
        <v>540</v>
      </c>
      <c r="C69" s="126" t="s">
        <v>541</v>
      </c>
      <c r="D69" s="126"/>
      <c r="E69" s="126"/>
      <c r="F69" s="127"/>
      <c r="G69" s="4"/>
      <c r="H69" s="125"/>
      <c r="I69" s="125"/>
      <c r="J69" s="125"/>
      <c r="K69" s="125"/>
      <c r="L69" s="125"/>
      <c r="M69" s="45"/>
    </row>
    <row r="70" spans="2:13" ht="18" customHeight="1" x14ac:dyDescent="0.15">
      <c r="B70" s="152"/>
      <c r="C70" s="126" t="s">
        <v>173</v>
      </c>
      <c r="D70" s="126" t="s">
        <v>542</v>
      </c>
      <c r="E70" s="126" t="s">
        <v>697</v>
      </c>
      <c r="F70" s="127" t="s">
        <v>112</v>
      </c>
      <c r="G70" s="4">
        <v>1</v>
      </c>
      <c r="H70" s="7"/>
      <c r="I70" s="98"/>
      <c r="J70" s="98"/>
      <c r="K70" s="7"/>
      <c r="L70" s="7"/>
      <c r="M70" s="130"/>
    </row>
    <row r="71" spans="2:13" ht="18" customHeight="1" x14ac:dyDescent="0.15">
      <c r="B71" s="152"/>
      <c r="C71" s="126" t="s">
        <v>532</v>
      </c>
      <c r="D71" s="126" t="s">
        <v>543</v>
      </c>
      <c r="E71" s="126" t="s">
        <v>697</v>
      </c>
      <c r="F71" s="127" t="s">
        <v>112</v>
      </c>
      <c r="G71" s="4">
        <v>1</v>
      </c>
      <c r="H71" s="7"/>
      <c r="I71" s="98"/>
      <c r="J71" s="98"/>
      <c r="K71" s="7"/>
      <c r="L71" s="7"/>
      <c r="M71" s="130"/>
    </row>
    <row r="72" spans="2:13" ht="18" customHeight="1" x14ac:dyDescent="0.15">
      <c r="B72" s="152"/>
      <c r="C72" s="126" t="s">
        <v>544</v>
      </c>
      <c r="D72" s="126" t="s">
        <v>545</v>
      </c>
      <c r="E72" s="126" t="s">
        <v>697</v>
      </c>
      <c r="F72" s="127" t="s">
        <v>112</v>
      </c>
      <c r="G72" s="4">
        <v>1</v>
      </c>
      <c r="H72" s="7"/>
      <c r="I72" s="98"/>
      <c r="J72" s="98"/>
      <c r="K72" s="7"/>
      <c r="L72" s="7"/>
      <c r="M72" s="130"/>
    </row>
    <row r="73" spans="2:13" ht="18" customHeight="1" x14ac:dyDescent="0.15">
      <c r="B73" s="152"/>
      <c r="C73" s="126" t="s">
        <v>532</v>
      </c>
      <c r="D73" s="126" t="s">
        <v>546</v>
      </c>
      <c r="E73" s="126" t="s">
        <v>697</v>
      </c>
      <c r="F73" s="127" t="s">
        <v>112</v>
      </c>
      <c r="G73" s="4">
        <v>1</v>
      </c>
      <c r="H73" s="7"/>
      <c r="I73" s="98"/>
      <c r="J73" s="98"/>
      <c r="K73" s="7"/>
      <c r="L73" s="7"/>
      <c r="M73" s="130"/>
    </row>
    <row r="74" spans="2:13" ht="18" customHeight="1" x14ac:dyDescent="0.15">
      <c r="B74" s="152"/>
      <c r="C74" s="126" t="s">
        <v>532</v>
      </c>
      <c r="D74" s="126" t="s">
        <v>547</v>
      </c>
      <c r="E74" s="126" t="s">
        <v>697</v>
      </c>
      <c r="F74" s="127" t="s">
        <v>112</v>
      </c>
      <c r="G74" s="4">
        <v>1</v>
      </c>
      <c r="H74" s="7"/>
      <c r="I74" s="98"/>
      <c r="J74" s="98"/>
      <c r="K74" s="7"/>
      <c r="L74" s="7"/>
      <c r="M74" s="130"/>
    </row>
    <row r="75" spans="2:13" s="57" customFormat="1" ht="18" customHeight="1" x14ac:dyDescent="0.15">
      <c r="B75" s="152"/>
      <c r="C75" s="126" t="s">
        <v>532</v>
      </c>
      <c r="D75" s="126" t="s">
        <v>548</v>
      </c>
      <c r="E75" s="126" t="s">
        <v>697</v>
      </c>
      <c r="F75" s="127" t="s">
        <v>112</v>
      </c>
      <c r="G75" s="4">
        <v>1</v>
      </c>
      <c r="H75" s="7"/>
      <c r="I75" s="98"/>
      <c r="J75" s="98"/>
      <c r="K75" s="7"/>
      <c r="L75" s="7"/>
      <c r="M75" s="130"/>
    </row>
    <row r="76" spans="2:13" ht="18" customHeight="1" x14ac:dyDescent="0.15">
      <c r="B76" s="152"/>
      <c r="C76" s="126" t="s">
        <v>531</v>
      </c>
      <c r="D76" s="126" t="s">
        <v>549</v>
      </c>
      <c r="E76" s="126" t="s">
        <v>697</v>
      </c>
      <c r="F76" s="127" t="s">
        <v>112</v>
      </c>
      <c r="G76" s="4">
        <v>1</v>
      </c>
      <c r="H76" s="7"/>
      <c r="I76" s="98"/>
      <c r="J76" s="98"/>
      <c r="K76" s="7"/>
      <c r="L76" s="7"/>
      <c r="M76" s="130"/>
    </row>
    <row r="77" spans="2:13" ht="18" customHeight="1" x14ac:dyDescent="0.15">
      <c r="B77" s="152"/>
      <c r="C77" s="126" t="s">
        <v>532</v>
      </c>
      <c r="D77" s="126" t="s">
        <v>550</v>
      </c>
      <c r="E77" s="126" t="s">
        <v>697</v>
      </c>
      <c r="F77" s="127" t="s">
        <v>112</v>
      </c>
      <c r="G77" s="4">
        <v>1</v>
      </c>
      <c r="H77" s="7"/>
      <c r="I77" s="98"/>
      <c r="J77" s="98"/>
      <c r="K77" s="7"/>
      <c r="L77" s="7"/>
      <c r="M77" s="130"/>
    </row>
    <row r="78" spans="2:13" ht="18" customHeight="1" x14ac:dyDescent="0.15">
      <c r="B78" s="152"/>
      <c r="C78" s="126" t="s">
        <v>551</v>
      </c>
      <c r="D78" s="126" t="s">
        <v>552</v>
      </c>
      <c r="E78" s="126" t="s">
        <v>697</v>
      </c>
      <c r="F78" s="127" t="s">
        <v>112</v>
      </c>
      <c r="G78" s="4">
        <v>1</v>
      </c>
      <c r="H78" s="7"/>
      <c r="I78" s="98"/>
      <c r="J78" s="98"/>
      <c r="K78" s="7"/>
      <c r="L78" s="7"/>
      <c r="M78" s="130"/>
    </row>
    <row r="79" spans="2:13" ht="18" customHeight="1" x14ac:dyDescent="0.15">
      <c r="B79" s="152"/>
      <c r="C79" s="126" t="s">
        <v>544</v>
      </c>
      <c r="D79" s="126" t="s">
        <v>553</v>
      </c>
      <c r="E79" s="126" t="s">
        <v>697</v>
      </c>
      <c r="F79" s="127" t="s">
        <v>112</v>
      </c>
      <c r="G79" s="4">
        <v>1</v>
      </c>
      <c r="H79" s="7"/>
      <c r="I79" s="98"/>
      <c r="J79" s="98"/>
      <c r="K79" s="7"/>
      <c r="L79" s="7"/>
      <c r="M79" s="130"/>
    </row>
    <row r="80" spans="2:13" s="57" customFormat="1" ht="18" customHeight="1" x14ac:dyDescent="0.15">
      <c r="B80" s="152"/>
      <c r="C80" s="126" t="s">
        <v>544</v>
      </c>
      <c r="D80" s="126" t="s">
        <v>554</v>
      </c>
      <c r="E80" s="126" t="s">
        <v>697</v>
      </c>
      <c r="F80" s="127" t="s">
        <v>112</v>
      </c>
      <c r="G80" s="4">
        <v>1</v>
      </c>
      <c r="H80" s="7"/>
      <c r="I80" s="98"/>
      <c r="J80" s="98"/>
      <c r="K80" s="7"/>
      <c r="L80" s="7"/>
      <c r="M80" s="130"/>
    </row>
    <row r="81" spans="2:13" ht="18" customHeight="1" x14ac:dyDescent="0.15">
      <c r="B81" s="152"/>
      <c r="C81" s="126" t="s">
        <v>532</v>
      </c>
      <c r="D81" s="126" t="s">
        <v>555</v>
      </c>
      <c r="E81" s="126" t="s">
        <v>697</v>
      </c>
      <c r="F81" s="127" t="s">
        <v>112</v>
      </c>
      <c r="G81" s="4">
        <v>1</v>
      </c>
      <c r="H81" s="7"/>
      <c r="I81" s="98"/>
      <c r="J81" s="98"/>
      <c r="K81" s="7"/>
      <c r="L81" s="7"/>
      <c r="M81" s="130"/>
    </row>
    <row r="82" spans="2:13" ht="18" customHeight="1" x14ac:dyDescent="0.15">
      <c r="B82" s="152"/>
      <c r="C82" s="126" t="s">
        <v>556</v>
      </c>
      <c r="D82" s="126" t="s">
        <v>557</v>
      </c>
      <c r="E82" s="126" t="s">
        <v>698</v>
      </c>
      <c r="F82" s="127" t="s">
        <v>112</v>
      </c>
      <c r="G82" s="4">
        <v>1</v>
      </c>
      <c r="H82" s="7"/>
      <c r="I82" s="98"/>
      <c r="J82" s="98"/>
      <c r="K82" s="7"/>
      <c r="L82" s="7"/>
      <c r="M82" s="130"/>
    </row>
    <row r="83" spans="2:13" ht="19.350000000000001" customHeight="1" x14ac:dyDescent="0.15">
      <c r="B83" s="152"/>
      <c r="C83" s="126" t="s">
        <v>97</v>
      </c>
      <c r="D83" s="126"/>
      <c r="E83" s="46" t="s">
        <v>746</v>
      </c>
      <c r="F83" s="127" t="s">
        <v>12</v>
      </c>
      <c r="G83" s="4">
        <v>1</v>
      </c>
      <c r="H83" s="7"/>
      <c r="I83" s="98"/>
      <c r="J83" s="98"/>
      <c r="K83" s="7"/>
      <c r="L83" s="7"/>
      <c r="M83" s="130"/>
    </row>
    <row r="84" spans="2:13" ht="18" customHeight="1" x14ac:dyDescent="0.15">
      <c r="B84" s="152"/>
      <c r="C84" s="126"/>
      <c r="D84" s="126"/>
      <c r="E84" s="46"/>
      <c r="F84" s="127"/>
      <c r="G84" s="4"/>
      <c r="H84" s="7"/>
      <c r="I84" s="98"/>
      <c r="J84" s="98"/>
      <c r="K84" s="7"/>
      <c r="L84" s="7"/>
      <c r="M84" s="130"/>
    </row>
    <row r="85" spans="2:13" ht="18" customHeight="1" x14ac:dyDescent="0.15">
      <c r="B85" s="152"/>
      <c r="C85" s="126" t="s">
        <v>32</v>
      </c>
      <c r="D85" s="126"/>
      <c r="E85" s="126" t="s">
        <v>99</v>
      </c>
      <c r="F85" s="127" t="s">
        <v>12</v>
      </c>
      <c r="G85" s="4">
        <v>1</v>
      </c>
      <c r="H85" s="7"/>
      <c r="I85" s="98"/>
      <c r="J85" s="98"/>
      <c r="K85" s="7"/>
      <c r="L85" s="7"/>
      <c r="M85" s="130"/>
    </row>
    <row r="86" spans="2:13" ht="18" customHeight="1" x14ac:dyDescent="0.15">
      <c r="B86" s="152"/>
      <c r="C86" s="126" t="s">
        <v>33</v>
      </c>
      <c r="D86" s="46"/>
      <c r="E86" s="126" t="s">
        <v>99</v>
      </c>
      <c r="F86" s="127" t="s">
        <v>12</v>
      </c>
      <c r="G86" s="4">
        <v>1</v>
      </c>
      <c r="H86" s="7"/>
      <c r="I86" s="7"/>
      <c r="J86" s="7"/>
      <c r="K86" s="7"/>
      <c r="L86" s="7"/>
      <c r="M86" s="130"/>
    </row>
    <row r="87" spans="2:13" ht="18" customHeight="1" x14ac:dyDescent="0.15">
      <c r="B87" s="152"/>
      <c r="C87" s="126" t="s">
        <v>98</v>
      </c>
      <c r="D87" s="6"/>
      <c r="E87" s="126" t="s">
        <v>99</v>
      </c>
      <c r="F87" s="127" t="s">
        <v>12</v>
      </c>
      <c r="G87" s="4">
        <v>1</v>
      </c>
      <c r="H87" s="7"/>
      <c r="I87" s="7"/>
      <c r="J87" s="7"/>
      <c r="K87" s="7"/>
      <c r="L87" s="7"/>
      <c r="M87" s="130"/>
    </row>
    <row r="88" spans="2:13" ht="18" customHeight="1" x14ac:dyDescent="0.15">
      <c r="B88" s="152"/>
      <c r="C88" s="126" t="s">
        <v>100</v>
      </c>
      <c r="D88" s="6"/>
      <c r="E88" s="126" t="s">
        <v>99</v>
      </c>
      <c r="F88" s="127" t="s">
        <v>12</v>
      </c>
      <c r="G88" s="4">
        <v>1</v>
      </c>
      <c r="H88" s="7"/>
      <c r="I88" s="7"/>
      <c r="J88" s="7"/>
      <c r="K88" s="7"/>
      <c r="L88" s="7"/>
      <c r="M88" s="130"/>
    </row>
    <row r="89" spans="2:13" ht="18" customHeight="1" x14ac:dyDescent="0.15">
      <c r="B89" s="152"/>
      <c r="C89" s="126" t="s">
        <v>101</v>
      </c>
      <c r="D89" s="126"/>
      <c r="E89" s="126" t="s">
        <v>99</v>
      </c>
      <c r="F89" s="127" t="s">
        <v>12</v>
      </c>
      <c r="G89" s="4">
        <v>1</v>
      </c>
      <c r="H89" s="7"/>
      <c r="I89" s="7"/>
      <c r="J89" s="7"/>
      <c r="K89" s="7"/>
      <c r="L89" s="7"/>
      <c r="M89" s="130"/>
    </row>
    <row r="90" spans="2:13" ht="18" customHeight="1" x14ac:dyDescent="0.15">
      <c r="B90" s="152"/>
      <c r="C90" s="126" t="s">
        <v>102</v>
      </c>
      <c r="D90" s="6"/>
      <c r="E90" s="126" t="s">
        <v>99</v>
      </c>
      <c r="F90" s="127" t="s">
        <v>12</v>
      </c>
      <c r="G90" s="4">
        <v>1</v>
      </c>
      <c r="H90" s="7"/>
      <c r="I90" s="7"/>
      <c r="J90" s="7"/>
      <c r="K90" s="7"/>
      <c r="L90" s="7"/>
      <c r="M90" s="130"/>
    </row>
    <row r="91" spans="2:13" ht="18" customHeight="1" x14ac:dyDescent="0.15">
      <c r="B91" s="152"/>
      <c r="C91" s="126" t="s">
        <v>225</v>
      </c>
      <c r="D91" s="126"/>
      <c r="E91" s="126" t="s">
        <v>228</v>
      </c>
      <c r="F91" s="127" t="s">
        <v>12</v>
      </c>
      <c r="G91" s="4">
        <v>1</v>
      </c>
      <c r="H91" s="7"/>
      <c r="I91" s="7"/>
      <c r="J91" s="7"/>
      <c r="K91" s="7"/>
      <c r="L91" s="7"/>
      <c r="M91" s="130"/>
    </row>
    <row r="92" spans="2:13" ht="18" customHeight="1" x14ac:dyDescent="0.15">
      <c r="B92" s="152"/>
      <c r="C92" s="152"/>
      <c r="D92" s="152"/>
      <c r="E92" s="152"/>
      <c r="F92" s="152"/>
      <c r="G92" s="152"/>
      <c r="H92" s="152"/>
      <c r="I92" s="152"/>
      <c r="J92" s="152"/>
      <c r="K92" s="152"/>
      <c r="L92" s="152"/>
      <c r="M92" s="152"/>
    </row>
    <row r="93" spans="2:13" ht="18" customHeight="1" x14ac:dyDescent="0.15">
      <c r="B93" s="152"/>
      <c r="C93" s="64" t="s">
        <v>715</v>
      </c>
      <c r="D93" s="152"/>
      <c r="E93" s="126" t="s">
        <v>718</v>
      </c>
      <c r="F93" s="127" t="s">
        <v>12</v>
      </c>
      <c r="G93" s="4">
        <v>1</v>
      </c>
      <c r="H93" s="7"/>
      <c r="I93" s="7"/>
      <c r="J93" s="7"/>
      <c r="K93" s="7"/>
      <c r="L93" s="7"/>
      <c r="M93" s="130"/>
    </row>
    <row r="94" spans="2:13" ht="18" customHeight="1" x14ac:dyDescent="0.15">
      <c r="B94" s="152"/>
      <c r="C94" s="64"/>
      <c r="D94" s="152"/>
      <c r="E94" s="126"/>
      <c r="F94" s="152"/>
      <c r="G94" s="4"/>
      <c r="H94" s="152"/>
      <c r="I94" s="152"/>
      <c r="J94" s="152"/>
      <c r="K94" s="152"/>
      <c r="L94" s="152"/>
      <c r="M94" s="152"/>
    </row>
    <row r="95" spans="2:13" ht="18" customHeight="1" x14ac:dyDescent="0.15">
      <c r="B95" s="152"/>
      <c r="C95" s="152"/>
      <c r="D95" s="152"/>
      <c r="E95" s="152"/>
      <c r="F95" s="152"/>
      <c r="G95" s="152"/>
      <c r="H95" s="152"/>
      <c r="I95" s="152"/>
      <c r="J95" s="152"/>
      <c r="K95" s="152"/>
      <c r="L95" s="152"/>
      <c r="M95" s="152"/>
    </row>
    <row r="96" spans="2:13" ht="18" customHeight="1" x14ac:dyDescent="0.15">
      <c r="B96" s="152"/>
      <c r="C96" s="152"/>
      <c r="D96" s="152"/>
      <c r="E96" s="152"/>
      <c r="F96" s="152"/>
      <c r="G96" s="152"/>
      <c r="H96" s="152"/>
      <c r="I96" s="152"/>
      <c r="J96" s="152"/>
      <c r="K96" s="152"/>
      <c r="L96" s="152"/>
      <c r="M96" s="152"/>
    </row>
    <row r="97" spans="2:13" ht="18" customHeight="1" x14ac:dyDescent="0.15">
      <c r="B97" s="152"/>
      <c r="C97" s="126"/>
      <c r="D97" s="152"/>
      <c r="E97" s="152"/>
      <c r="F97" s="152"/>
      <c r="G97" s="152"/>
      <c r="H97" s="152"/>
      <c r="I97" s="152"/>
      <c r="J97" s="152"/>
      <c r="K97" s="152"/>
      <c r="L97" s="152"/>
      <c r="M97" s="152"/>
    </row>
    <row r="98" spans="2:13" ht="18" customHeight="1" x14ac:dyDescent="0.15">
      <c r="B98" s="152"/>
      <c r="C98" s="126"/>
      <c r="D98" s="126"/>
      <c r="E98" s="126"/>
      <c r="F98" s="127"/>
      <c r="G98" s="4"/>
      <c r="H98" s="125"/>
      <c r="I98" s="125"/>
      <c r="J98" s="125"/>
      <c r="K98" s="125"/>
      <c r="L98" s="125"/>
      <c r="M98" s="45"/>
    </row>
    <row r="99" spans="2:13" ht="20.100000000000001" customHeight="1" x14ac:dyDescent="0.15">
      <c r="B99" s="49"/>
      <c r="C99" s="186"/>
      <c r="D99" s="186"/>
      <c r="E99" s="186"/>
      <c r="F99" s="186"/>
      <c r="G99" s="50"/>
      <c r="H99" s="50"/>
      <c r="I99" s="50"/>
      <c r="J99" s="50"/>
      <c r="K99" s="50"/>
      <c r="L99" s="50"/>
      <c r="M99" s="51"/>
    </row>
    <row r="100" spans="2:13" ht="18" customHeight="1" x14ac:dyDescent="0.15">
      <c r="B100" s="152">
        <v>2</v>
      </c>
      <c r="C100" s="126" t="s">
        <v>89</v>
      </c>
      <c r="D100" s="126"/>
      <c r="E100" s="126"/>
      <c r="F100" s="127"/>
      <c r="G100" s="4"/>
      <c r="H100" s="125"/>
      <c r="I100" s="125"/>
      <c r="J100" s="125"/>
      <c r="K100" s="125"/>
      <c r="L100" s="125"/>
      <c r="M100" s="45"/>
    </row>
    <row r="101" spans="2:13" ht="18" customHeight="1" x14ac:dyDescent="0.15">
      <c r="B101" s="152" t="s">
        <v>558</v>
      </c>
      <c r="C101" s="126" t="s">
        <v>412</v>
      </c>
      <c r="D101" s="126"/>
      <c r="E101" s="126"/>
      <c r="F101" s="127"/>
      <c r="G101" s="4"/>
      <c r="H101" s="125"/>
      <c r="I101" s="125"/>
      <c r="J101" s="125"/>
      <c r="K101" s="125"/>
      <c r="L101" s="125"/>
      <c r="M101" s="45"/>
    </row>
    <row r="102" spans="2:13" ht="18" customHeight="1" x14ac:dyDescent="0.15">
      <c r="B102" s="152"/>
      <c r="C102" s="126" t="s">
        <v>172</v>
      </c>
      <c r="D102" s="126" t="s">
        <v>420</v>
      </c>
      <c r="E102" s="126" t="s">
        <v>699</v>
      </c>
      <c r="F102" s="127" t="s">
        <v>112</v>
      </c>
      <c r="G102" s="4">
        <v>1</v>
      </c>
      <c r="H102" s="7"/>
      <c r="I102" s="98"/>
      <c r="J102" s="98"/>
      <c r="K102" s="7"/>
      <c r="L102" s="7"/>
      <c r="M102" s="130"/>
    </row>
    <row r="103" spans="2:13" ht="18" customHeight="1" x14ac:dyDescent="0.15">
      <c r="B103" s="152"/>
      <c r="C103" s="126" t="s">
        <v>551</v>
      </c>
      <c r="D103" s="126" t="s">
        <v>559</v>
      </c>
      <c r="E103" s="126" t="s">
        <v>699</v>
      </c>
      <c r="F103" s="127" t="s">
        <v>112</v>
      </c>
      <c r="G103" s="4">
        <v>1</v>
      </c>
      <c r="H103" s="7"/>
      <c r="I103" s="98"/>
      <c r="J103" s="98"/>
      <c r="K103" s="7"/>
      <c r="L103" s="7"/>
      <c r="M103" s="130"/>
    </row>
    <row r="104" spans="2:13" ht="18" customHeight="1" x14ac:dyDescent="0.15">
      <c r="B104" s="152"/>
      <c r="C104" s="126" t="s">
        <v>532</v>
      </c>
      <c r="D104" s="126" t="s">
        <v>421</v>
      </c>
      <c r="E104" s="126" t="s">
        <v>699</v>
      </c>
      <c r="F104" s="127" t="s">
        <v>112</v>
      </c>
      <c r="G104" s="4">
        <v>1</v>
      </c>
      <c r="H104" s="7"/>
      <c r="I104" s="98"/>
      <c r="J104" s="98"/>
      <c r="K104" s="7"/>
      <c r="L104" s="7"/>
      <c r="M104" s="130"/>
    </row>
    <row r="105" spans="2:13" ht="18" customHeight="1" x14ac:dyDescent="0.15">
      <c r="B105" s="152"/>
      <c r="C105" s="126" t="s">
        <v>532</v>
      </c>
      <c r="D105" s="126" t="s">
        <v>560</v>
      </c>
      <c r="E105" s="126" t="s">
        <v>699</v>
      </c>
      <c r="F105" s="127" t="s">
        <v>112</v>
      </c>
      <c r="G105" s="4">
        <v>1</v>
      </c>
      <c r="H105" s="7"/>
      <c r="I105" s="98"/>
      <c r="J105" s="98"/>
      <c r="K105" s="7"/>
      <c r="L105" s="7"/>
      <c r="M105" s="130"/>
    </row>
    <row r="106" spans="2:13" ht="18" customHeight="1" x14ac:dyDescent="0.15">
      <c r="B106" s="152"/>
      <c r="C106" s="126" t="s">
        <v>532</v>
      </c>
      <c r="D106" s="126" t="s">
        <v>561</v>
      </c>
      <c r="E106" s="126" t="s">
        <v>699</v>
      </c>
      <c r="F106" s="127" t="s">
        <v>112</v>
      </c>
      <c r="G106" s="4">
        <v>1</v>
      </c>
      <c r="H106" s="7"/>
      <c r="I106" s="98"/>
      <c r="J106" s="98"/>
      <c r="K106" s="7"/>
      <c r="L106" s="7"/>
      <c r="M106" s="130"/>
    </row>
    <row r="107" spans="2:13" s="57" customFormat="1" ht="18" customHeight="1" x14ac:dyDescent="0.15">
      <c r="B107" s="152"/>
      <c r="C107" s="126" t="s">
        <v>533</v>
      </c>
      <c r="D107" s="126" t="s">
        <v>562</v>
      </c>
      <c r="E107" s="126" t="s">
        <v>699</v>
      </c>
      <c r="F107" s="127" t="s">
        <v>112</v>
      </c>
      <c r="G107" s="4">
        <v>1</v>
      </c>
      <c r="H107" s="7"/>
      <c r="I107" s="98"/>
      <c r="J107" s="98"/>
      <c r="K107" s="7"/>
      <c r="L107" s="7"/>
      <c r="M107" s="130"/>
    </row>
    <row r="108" spans="2:13" ht="18" customHeight="1" x14ac:dyDescent="0.15">
      <c r="B108" s="152"/>
      <c r="C108" s="126" t="s">
        <v>532</v>
      </c>
      <c r="D108" s="126" t="s">
        <v>563</v>
      </c>
      <c r="E108" s="126" t="s">
        <v>699</v>
      </c>
      <c r="F108" s="127" t="s">
        <v>112</v>
      </c>
      <c r="G108" s="4">
        <v>1</v>
      </c>
      <c r="H108" s="7"/>
      <c r="I108" s="98"/>
      <c r="J108" s="98"/>
      <c r="K108" s="7"/>
      <c r="L108" s="7"/>
      <c r="M108" s="130"/>
    </row>
    <row r="109" spans="2:13" ht="18" customHeight="1" x14ac:dyDescent="0.15">
      <c r="B109" s="152"/>
      <c r="C109" s="126" t="s">
        <v>532</v>
      </c>
      <c r="D109" s="126" t="s">
        <v>564</v>
      </c>
      <c r="E109" s="126" t="s">
        <v>699</v>
      </c>
      <c r="F109" s="127" t="s">
        <v>112</v>
      </c>
      <c r="G109" s="4">
        <v>1</v>
      </c>
      <c r="H109" s="7"/>
      <c r="I109" s="98"/>
      <c r="J109" s="98"/>
      <c r="K109" s="7"/>
      <c r="L109" s="7"/>
      <c r="M109" s="130"/>
    </row>
    <row r="110" spans="2:13" ht="18" customHeight="1" x14ac:dyDescent="0.15">
      <c r="B110" s="152"/>
      <c r="C110" s="126" t="s">
        <v>532</v>
      </c>
      <c r="D110" s="126" t="s">
        <v>565</v>
      </c>
      <c r="E110" s="126" t="s">
        <v>699</v>
      </c>
      <c r="F110" s="127" t="s">
        <v>112</v>
      </c>
      <c r="G110" s="4">
        <v>1</v>
      </c>
      <c r="H110" s="7"/>
      <c r="I110" s="98"/>
      <c r="J110" s="98"/>
      <c r="K110" s="7"/>
      <c r="L110" s="7"/>
      <c r="M110" s="130"/>
    </row>
    <row r="111" spans="2:13" ht="18" customHeight="1" x14ac:dyDescent="0.15">
      <c r="B111" s="152"/>
      <c r="C111" s="126" t="s">
        <v>451</v>
      </c>
      <c r="D111" s="126" t="s">
        <v>566</v>
      </c>
      <c r="E111" s="126" t="s">
        <v>699</v>
      </c>
      <c r="F111" s="127" t="s">
        <v>112</v>
      </c>
      <c r="G111" s="4">
        <v>1</v>
      </c>
      <c r="H111" s="7"/>
      <c r="I111" s="98"/>
      <c r="J111" s="98"/>
      <c r="K111" s="7"/>
      <c r="L111" s="7"/>
      <c r="M111" s="130"/>
    </row>
    <row r="112" spans="2:13" s="57" customFormat="1" ht="18" customHeight="1" x14ac:dyDescent="0.15">
      <c r="B112" s="152"/>
      <c r="C112" s="126" t="s">
        <v>532</v>
      </c>
      <c r="D112" s="126" t="s">
        <v>567</v>
      </c>
      <c r="E112" s="126" t="s">
        <v>699</v>
      </c>
      <c r="F112" s="127" t="s">
        <v>112</v>
      </c>
      <c r="G112" s="4">
        <v>1</v>
      </c>
      <c r="H112" s="7"/>
      <c r="I112" s="98"/>
      <c r="J112" s="98"/>
      <c r="K112" s="7"/>
      <c r="L112" s="7"/>
      <c r="M112" s="130"/>
    </row>
    <row r="113" spans="2:13" ht="18" customHeight="1" x14ac:dyDescent="0.15">
      <c r="B113" s="152"/>
      <c r="C113" s="126" t="s">
        <v>422</v>
      </c>
      <c r="D113" s="126" t="s">
        <v>568</v>
      </c>
      <c r="E113" s="126" t="s">
        <v>700</v>
      </c>
      <c r="F113" s="127" t="s">
        <v>112</v>
      </c>
      <c r="G113" s="4">
        <v>1</v>
      </c>
      <c r="H113" s="7"/>
      <c r="I113" s="98"/>
      <c r="J113" s="98"/>
      <c r="K113" s="7"/>
      <c r="L113" s="7"/>
      <c r="M113" s="130"/>
    </row>
    <row r="114" spans="2:13" ht="18" customHeight="1" x14ac:dyDescent="0.15">
      <c r="B114" s="152"/>
      <c r="C114" s="126" t="s">
        <v>423</v>
      </c>
      <c r="D114" s="126" t="s">
        <v>569</v>
      </c>
      <c r="E114" s="126" t="s">
        <v>700</v>
      </c>
      <c r="F114" s="127" t="s">
        <v>112</v>
      </c>
      <c r="G114" s="4">
        <v>5</v>
      </c>
      <c r="H114" s="7"/>
      <c r="I114" s="98"/>
      <c r="J114" s="98"/>
      <c r="K114" s="7"/>
      <c r="L114" s="7"/>
      <c r="M114" s="130"/>
    </row>
    <row r="115" spans="2:13" ht="18" customHeight="1" x14ac:dyDescent="0.15">
      <c r="B115" s="152"/>
      <c r="C115" s="126" t="s">
        <v>532</v>
      </c>
      <c r="D115" s="126" t="s">
        <v>424</v>
      </c>
      <c r="E115" s="126" t="s">
        <v>700</v>
      </c>
      <c r="F115" s="127" t="s">
        <v>112</v>
      </c>
      <c r="G115" s="4">
        <v>1</v>
      </c>
      <c r="H115" s="7"/>
      <c r="I115" s="98"/>
      <c r="J115" s="98"/>
      <c r="K115" s="7"/>
      <c r="L115" s="7"/>
      <c r="M115" s="130"/>
    </row>
    <row r="116" spans="2:13" ht="18" customHeight="1" x14ac:dyDescent="0.15">
      <c r="B116" s="152"/>
      <c r="C116" s="126" t="s">
        <v>532</v>
      </c>
      <c r="D116" s="126" t="s">
        <v>425</v>
      </c>
      <c r="E116" s="126" t="s">
        <v>700</v>
      </c>
      <c r="F116" s="127" t="s">
        <v>112</v>
      </c>
      <c r="G116" s="4">
        <v>2</v>
      </c>
      <c r="H116" s="7"/>
      <c r="I116" s="98"/>
      <c r="J116" s="98"/>
      <c r="K116" s="7"/>
      <c r="L116" s="7"/>
      <c r="M116" s="130"/>
    </row>
    <row r="117" spans="2:13" ht="21" customHeight="1" x14ac:dyDescent="0.15">
      <c r="B117" s="152"/>
      <c r="C117" s="126" t="s">
        <v>97</v>
      </c>
      <c r="D117" s="126"/>
      <c r="E117" s="46" t="s">
        <v>746</v>
      </c>
      <c r="F117" s="127" t="s">
        <v>12</v>
      </c>
      <c r="G117" s="4">
        <v>1</v>
      </c>
      <c r="H117" s="7"/>
      <c r="I117" s="98"/>
      <c r="J117" s="98"/>
      <c r="K117" s="7"/>
      <c r="L117" s="7"/>
      <c r="M117" s="130"/>
    </row>
    <row r="118" spans="2:13" ht="18" customHeight="1" x14ac:dyDescent="0.15">
      <c r="B118" s="152"/>
      <c r="C118" s="126"/>
      <c r="D118" s="126"/>
      <c r="E118" s="126"/>
      <c r="F118" s="127"/>
      <c r="G118" s="4"/>
      <c r="H118" s="125"/>
      <c r="I118" s="125"/>
      <c r="J118" s="125"/>
      <c r="K118" s="125"/>
      <c r="L118" s="125"/>
      <c r="M118" s="45"/>
    </row>
    <row r="119" spans="2:13" ht="18" customHeight="1" x14ac:dyDescent="0.15">
      <c r="B119" s="152"/>
      <c r="C119" s="126"/>
      <c r="D119" s="126"/>
      <c r="E119" s="126"/>
      <c r="F119" s="127"/>
      <c r="G119" s="4"/>
      <c r="H119" s="125"/>
      <c r="I119" s="125"/>
      <c r="J119" s="125"/>
      <c r="K119" s="125"/>
      <c r="L119" s="125"/>
      <c r="M119" s="45"/>
    </row>
    <row r="120" spans="2:13" ht="18" customHeight="1" x14ac:dyDescent="0.15">
      <c r="B120" s="152"/>
      <c r="C120" s="126"/>
      <c r="D120" s="126"/>
      <c r="E120" s="126"/>
      <c r="F120" s="127"/>
      <c r="G120" s="4"/>
      <c r="H120" s="125"/>
      <c r="I120" s="125"/>
      <c r="J120" s="125"/>
      <c r="K120" s="125"/>
      <c r="L120" s="125"/>
      <c r="M120" s="45"/>
    </row>
    <row r="121" spans="2:13" ht="18" customHeight="1" x14ac:dyDescent="0.15">
      <c r="B121" s="152"/>
      <c r="C121" s="126"/>
      <c r="D121" s="126"/>
      <c r="E121" s="126"/>
      <c r="F121" s="127"/>
      <c r="G121" s="4"/>
      <c r="H121" s="125"/>
      <c r="I121" s="125"/>
      <c r="J121" s="125"/>
      <c r="K121" s="125"/>
      <c r="L121" s="125"/>
      <c r="M121" s="45"/>
    </row>
    <row r="122" spans="2:13" ht="18" customHeight="1" x14ac:dyDescent="0.15">
      <c r="B122" s="152"/>
      <c r="C122" s="126"/>
      <c r="D122" s="126"/>
      <c r="E122" s="126"/>
      <c r="F122" s="127"/>
      <c r="G122" s="4"/>
      <c r="H122" s="125"/>
      <c r="I122" s="125"/>
      <c r="J122" s="125"/>
      <c r="K122" s="125"/>
      <c r="L122" s="125"/>
      <c r="M122" s="45"/>
    </row>
    <row r="123" spans="2:13" ht="18" customHeight="1" x14ac:dyDescent="0.15">
      <c r="B123" s="152"/>
      <c r="C123" s="126"/>
      <c r="D123" s="126"/>
      <c r="F123" s="127"/>
      <c r="G123" s="4"/>
      <c r="H123" s="125"/>
      <c r="I123" s="125"/>
      <c r="J123" s="125"/>
      <c r="K123" s="125"/>
      <c r="L123" s="125"/>
      <c r="M123" s="45"/>
    </row>
    <row r="124" spans="2:13" ht="18" customHeight="1" x14ac:dyDescent="0.15">
      <c r="B124" s="152"/>
      <c r="C124" s="126"/>
      <c r="D124" s="126"/>
      <c r="E124" s="126"/>
      <c r="F124" s="127"/>
      <c r="G124" s="4"/>
      <c r="H124" s="125"/>
      <c r="I124" s="125"/>
      <c r="J124" s="125"/>
      <c r="K124" s="125"/>
      <c r="L124" s="125"/>
      <c r="M124" s="45"/>
    </row>
    <row r="125" spans="2:13" ht="18" customHeight="1" x14ac:dyDescent="0.15">
      <c r="B125" s="152"/>
      <c r="C125" s="126"/>
      <c r="D125" s="6"/>
      <c r="E125" s="126"/>
      <c r="F125" s="127"/>
      <c r="G125" s="4"/>
      <c r="H125" s="125"/>
      <c r="I125" s="125"/>
      <c r="J125" s="125"/>
      <c r="K125" s="125"/>
      <c r="L125" s="125"/>
      <c r="M125" s="45"/>
    </row>
    <row r="126" spans="2:13" ht="18" customHeight="1" x14ac:dyDescent="0.15">
      <c r="B126" s="152"/>
      <c r="C126" s="126"/>
      <c r="D126" s="126"/>
      <c r="E126" s="126"/>
      <c r="F126" s="127"/>
      <c r="G126" s="4"/>
      <c r="H126" s="125"/>
      <c r="I126" s="125"/>
      <c r="J126" s="125"/>
      <c r="K126" s="125"/>
      <c r="L126" s="125"/>
      <c r="M126" s="45"/>
    </row>
    <row r="127" spans="2:13" ht="18" customHeight="1" x14ac:dyDescent="0.15">
      <c r="B127" s="152"/>
      <c r="C127" s="126"/>
      <c r="D127" s="126"/>
      <c r="E127" s="46"/>
      <c r="F127" s="127"/>
      <c r="G127" s="4"/>
      <c r="H127" s="125"/>
      <c r="I127" s="125"/>
      <c r="J127" s="125"/>
      <c r="K127" s="125"/>
      <c r="L127" s="125"/>
      <c r="M127" s="45"/>
    </row>
    <row r="128" spans="2:13" ht="18" customHeight="1" x14ac:dyDescent="0.15">
      <c r="B128" s="152"/>
      <c r="C128" s="126"/>
      <c r="D128" s="126"/>
      <c r="E128" s="47"/>
      <c r="F128" s="127"/>
      <c r="G128" s="4"/>
      <c r="H128" s="125"/>
      <c r="I128" s="125"/>
      <c r="J128" s="125"/>
      <c r="K128" s="125"/>
      <c r="L128" s="125"/>
      <c r="M128" s="45"/>
    </row>
    <row r="129" spans="2:13" ht="18" customHeight="1" x14ac:dyDescent="0.15">
      <c r="B129" s="152"/>
      <c r="C129" s="126" t="s">
        <v>737</v>
      </c>
      <c r="D129" s="152"/>
      <c r="E129" s="152"/>
      <c r="F129" s="152"/>
      <c r="G129" s="152"/>
      <c r="H129" s="125"/>
      <c r="I129" s="125"/>
      <c r="J129" s="125"/>
      <c r="K129" s="125"/>
      <c r="L129" s="7"/>
      <c r="M129" s="152"/>
    </row>
    <row r="130" spans="2:13" ht="18" customHeight="1" x14ac:dyDescent="0.15">
      <c r="B130" s="152"/>
      <c r="C130" s="126"/>
      <c r="D130" s="126"/>
      <c r="E130" s="126"/>
      <c r="F130" s="127"/>
      <c r="G130" s="4"/>
      <c r="H130" s="125"/>
      <c r="I130" s="125"/>
      <c r="J130" s="125"/>
      <c r="K130" s="125"/>
      <c r="L130" s="125"/>
      <c r="M130" s="45"/>
    </row>
    <row r="131" spans="2:13" ht="20.100000000000001" customHeight="1" x14ac:dyDescent="0.15">
      <c r="B131" s="49"/>
      <c r="C131" s="186"/>
      <c r="D131" s="186"/>
      <c r="E131" s="186"/>
      <c r="F131" s="186"/>
      <c r="G131" s="50"/>
      <c r="H131" s="50"/>
      <c r="I131" s="50"/>
      <c r="J131" s="50"/>
      <c r="K131" s="50"/>
      <c r="L131" s="50"/>
      <c r="M131" s="51"/>
    </row>
    <row r="132" spans="2:13" ht="18" customHeight="1" x14ac:dyDescent="0.15">
      <c r="B132" s="152">
        <v>3</v>
      </c>
      <c r="C132" s="126" t="s">
        <v>570</v>
      </c>
      <c r="D132" s="126"/>
      <c r="E132" s="46"/>
      <c r="F132" s="127"/>
      <c r="G132" s="4"/>
      <c r="H132" s="125"/>
      <c r="I132" s="125"/>
      <c r="J132" s="125"/>
      <c r="K132" s="125"/>
      <c r="L132" s="125"/>
      <c r="M132" s="45"/>
    </row>
    <row r="133" spans="2:13" ht="18" customHeight="1" x14ac:dyDescent="0.15">
      <c r="B133" s="152"/>
      <c r="C133" s="126"/>
      <c r="D133" s="126"/>
      <c r="E133" s="46"/>
      <c r="F133" s="127"/>
      <c r="G133" s="4"/>
      <c r="H133" s="125"/>
      <c r="I133" s="125"/>
      <c r="J133" s="125"/>
      <c r="K133" s="125"/>
      <c r="L133" s="125"/>
      <c r="M133" s="45"/>
    </row>
    <row r="134" spans="2:13" ht="18" customHeight="1" x14ac:dyDescent="0.15">
      <c r="B134" s="152"/>
      <c r="C134" s="126" t="s">
        <v>103</v>
      </c>
      <c r="D134" s="126"/>
      <c r="E134" s="46" t="s">
        <v>384</v>
      </c>
      <c r="F134" s="127" t="s">
        <v>12</v>
      </c>
      <c r="G134" s="4">
        <v>1</v>
      </c>
      <c r="H134" s="7"/>
      <c r="I134" s="98"/>
      <c r="J134" s="98"/>
      <c r="K134" s="7"/>
      <c r="L134" s="7"/>
      <c r="M134" s="130"/>
    </row>
    <row r="135" spans="2:13" ht="18" customHeight="1" x14ac:dyDescent="0.15">
      <c r="B135" s="152"/>
      <c r="C135" s="126"/>
      <c r="D135" s="126"/>
      <c r="E135" s="46"/>
      <c r="F135" s="127"/>
      <c r="G135" s="4"/>
      <c r="H135" s="125"/>
      <c r="I135" s="125"/>
      <c r="J135" s="125"/>
      <c r="K135" s="125"/>
      <c r="L135" s="125"/>
      <c r="M135" s="45"/>
    </row>
    <row r="136" spans="2:13" ht="18" customHeight="1" x14ac:dyDescent="0.15">
      <c r="B136" s="152"/>
      <c r="C136" s="126"/>
      <c r="D136" s="126"/>
      <c r="E136" s="46"/>
      <c r="F136" s="127"/>
      <c r="G136" s="4"/>
      <c r="H136" s="125"/>
      <c r="I136" s="125"/>
      <c r="J136" s="125"/>
      <c r="K136" s="125"/>
      <c r="L136" s="125"/>
      <c r="M136" s="45"/>
    </row>
    <row r="137" spans="2:13" ht="18" customHeight="1" x14ac:dyDescent="0.15">
      <c r="B137" s="152"/>
      <c r="C137" s="126"/>
      <c r="D137" s="126"/>
      <c r="E137" s="46"/>
      <c r="F137" s="127"/>
      <c r="G137" s="4"/>
      <c r="H137" s="125"/>
      <c r="I137" s="125"/>
      <c r="J137" s="125"/>
      <c r="K137" s="125"/>
      <c r="L137" s="125"/>
      <c r="M137" s="45"/>
    </row>
    <row r="138" spans="2:13" ht="18" customHeight="1" x14ac:dyDescent="0.15">
      <c r="B138" s="152"/>
      <c r="C138" s="126"/>
      <c r="D138" s="126"/>
      <c r="E138" s="46"/>
      <c r="F138" s="127"/>
      <c r="G138" s="4"/>
      <c r="H138" s="125"/>
      <c r="I138" s="125"/>
      <c r="J138" s="125"/>
      <c r="K138" s="125"/>
      <c r="L138" s="125"/>
      <c r="M138" s="45"/>
    </row>
    <row r="139" spans="2:13" ht="18" customHeight="1" x14ac:dyDescent="0.15">
      <c r="B139" s="152"/>
      <c r="C139" s="126"/>
      <c r="D139" s="126"/>
      <c r="E139" s="46"/>
      <c r="F139" s="127"/>
      <c r="G139" s="4"/>
      <c r="H139" s="125"/>
      <c r="I139" s="125"/>
      <c r="J139" s="125"/>
      <c r="K139" s="125"/>
      <c r="L139" s="125"/>
      <c r="M139" s="45"/>
    </row>
    <row r="140" spans="2:13" ht="18" customHeight="1" x14ac:dyDescent="0.15">
      <c r="B140" s="152"/>
      <c r="C140" s="126"/>
      <c r="D140" s="126"/>
      <c r="E140" s="46"/>
      <c r="F140" s="127"/>
      <c r="G140" s="4"/>
      <c r="H140" s="125"/>
      <c r="I140" s="125"/>
      <c r="J140" s="125"/>
      <c r="K140" s="125"/>
      <c r="L140" s="125"/>
      <c r="M140" s="45"/>
    </row>
    <row r="141" spans="2:13" ht="18" customHeight="1" x14ac:dyDescent="0.15">
      <c r="B141" s="152"/>
      <c r="C141" s="126"/>
      <c r="D141" s="126"/>
      <c r="E141" s="46"/>
      <c r="F141" s="127"/>
      <c r="G141" s="4"/>
      <c r="H141" s="125"/>
      <c r="I141" s="125"/>
      <c r="J141" s="125"/>
      <c r="K141" s="125"/>
      <c r="L141" s="125"/>
      <c r="M141" s="45"/>
    </row>
    <row r="142" spans="2:13" ht="18" customHeight="1" x14ac:dyDescent="0.15">
      <c r="B142" s="152"/>
      <c r="C142" s="126"/>
      <c r="D142" s="126"/>
      <c r="E142" s="46"/>
      <c r="F142" s="127"/>
      <c r="G142" s="4"/>
      <c r="H142" s="125"/>
      <c r="I142" s="125"/>
      <c r="J142" s="125"/>
      <c r="K142" s="125"/>
      <c r="L142" s="125"/>
      <c r="M142" s="45"/>
    </row>
    <row r="143" spans="2:13" ht="18" customHeight="1" x14ac:dyDescent="0.15">
      <c r="B143" s="152"/>
      <c r="C143" s="126"/>
      <c r="D143" s="126"/>
      <c r="E143" s="46"/>
      <c r="F143" s="127"/>
      <c r="G143" s="4"/>
      <c r="H143" s="125"/>
      <c r="I143" s="125"/>
      <c r="J143" s="125"/>
      <c r="K143" s="125"/>
      <c r="L143" s="125"/>
      <c r="M143" s="45"/>
    </row>
    <row r="144" spans="2:13" ht="18" customHeight="1" x14ac:dyDescent="0.15">
      <c r="B144" s="152"/>
      <c r="C144" s="126"/>
      <c r="D144" s="126"/>
      <c r="E144" s="46"/>
      <c r="F144" s="127"/>
      <c r="G144" s="4"/>
      <c r="H144" s="125"/>
      <c r="I144" s="125"/>
      <c r="J144" s="125"/>
      <c r="K144" s="125"/>
      <c r="L144" s="125"/>
      <c r="M144" s="45"/>
    </row>
    <row r="145" spans="2:13" ht="18" customHeight="1" x14ac:dyDescent="0.15">
      <c r="B145" s="152"/>
      <c r="C145" s="126"/>
      <c r="D145" s="126"/>
      <c r="E145" s="46"/>
      <c r="F145" s="127"/>
      <c r="G145" s="4"/>
      <c r="H145" s="125"/>
      <c r="I145" s="125"/>
      <c r="J145" s="125"/>
      <c r="K145" s="125"/>
      <c r="L145" s="125"/>
      <c r="M145" s="45"/>
    </row>
    <row r="146" spans="2:13" ht="18" customHeight="1" x14ac:dyDescent="0.15">
      <c r="B146" s="152">
        <v>4</v>
      </c>
      <c r="C146" s="126" t="s">
        <v>91</v>
      </c>
      <c r="D146" s="126"/>
      <c r="E146" s="46"/>
      <c r="F146" s="127"/>
      <c r="G146" s="4"/>
      <c r="H146" s="125"/>
      <c r="I146" s="125"/>
      <c r="J146" s="125"/>
      <c r="K146" s="125"/>
      <c r="L146" s="125"/>
      <c r="M146" s="45"/>
    </row>
    <row r="147" spans="2:13" ht="18" customHeight="1" x14ac:dyDescent="0.15">
      <c r="B147" s="152"/>
      <c r="C147" s="126"/>
      <c r="D147" s="126"/>
      <c r="E147" s="46"/>
      <c r="F147" s="127"/>
      <c r="G147" s="4"/>
      <c r="H147" s="125"/>
      <c r="I147" s="125"/>
      <c r="J147" s="125"/>
      <c r="K147" s="125"/>
      <c r="L147" s="125"/>
      <c r="M147" s="45"/>
    </row>
    <row r="148" spans="2:13" ht="18" customHeight="1" x14ac:dyDescent="0.15">
      <c r="B148" s="152"/>
      <c r="C148" s="126" t="s">
        <v>104</v>
      </c>
      <c r="D148" s="126"/>
      <c r="E148" s="46" t="s">
        <v>571</v>
      </c>
      <c r="F148" s="127" t="s">
        <v>12</v>
      </c>
      <c r="G148" s="4">
        <v>1</v>
      </c>
      <c r="H148" s="7"/>
      <c r="I148" s="98"/>
      <c r="J148" s="98"/>
      <c r="K148" s="7"/>
      <c r="L148" s="7"/>
      <c r="M148" s="130"/>
    </row>
    <row r="149" spans="2:13" ht="18.600000000000001" customHeight="1" x14ac:dyDescent="0.15">
      <c r="B149" s="152"/>
      <c r="C149" s="126" t="s">
        <v>308</v>
      </c>
      <c r="D149" s="126" t="s">
        <v>307</v>
      </c>
      <c r="E149" s="46" t="s">
        <v>306</v>
      </c>
      <c r="F149" s="127" t="s">
        <v>196</v>
      </c>
      <c r="G149" s="4">
        <v>1</v>
      </c>
      <c r="H149" s="7"/>
      <c r="I149" s="98"/>
      <c r="J149" s="98"/>
      <c r="K149" s="7"/>
      <c r="L149" s="7"/>
      <c r="M149" s="130"/>
    </row>
    <row r="150" spans="2:13" ht="18" customHeight="1" x14ac:dyDescent="0.15">
      <c r="B150" s="152"/>
      <c r="C150" s="126"/>
      <c r="D150" s="126"/>
      <c r="E150" s="46"/>
      <c r="F150" s="127"/>
      <c r="G150" s="4"/>
      <c r="H150" s="53"/>
      <c r="I150" s="53"/>
      <c r="J150" s="53"/>
      <c r="K150" s="53"/>
      <c r="L150" s="53"/>
      <c r="M150" s="4"/>
    </row>
    <row r="151" spans="2:13" ht="18" customHeight="1" x14ac:dyDescent="0.15">
      <c r="B151" s="152"/>
      <c r="C151" s="126"/>
      <c r="D151" s="126"/>
      <c r="E151" s="46"/>
      <c r="F151" s="127"/>
      <c r="G151" s="4"/>
      <c r="H151" s="53"/>
      <c r="I151" s="53"/>
      <c r="J151" s="53"/>
      <c r="K151" s="53"/>
      <c r="L151" s="53"/>
      <c r="M151" s="4"/>
    </row>
    <row r="152" spans="2:13" ht="18" customHeight="1" x14ac:dyDescent="0.15">
      <c r="B152" s="152"/>
      <c r="C152" s="126"/>
      <c r="D152" s="126" t="s">
        <v>530</v>
      </c>
      <c r="E152" s="46" t="s">
        <v>306</v>
      </c>
      <c r="F152" s="127" t="s">
        <v>196</v>
      </c>
      <c r="G152" s="4">
        <v>1</v>
      </c>
      <c r="H152" s="7"/>
      <c r="I152" s="98"/>
      <c r="J152" s="98"/>
      <c r="K152" s="7"/>
      <c r="L152" s="7"/>
      <c r="M152" s="130"/>
    </row>
    <row r="153" spans="2:13" ht="18" customHeight="1" x14ac:dyDescent="0.15">
      <c r="B153" s="152"/>
      <c r="C153" s="126"/>
      <c r="D153" s="126"/>
      <c r="E153" s="46"/>
      <c r="F153" s="127"/>
      <c r="G153" s="4"/>
      <c r="H153" s="53"/>
      <c r="I153" s="53"/>
      <c r="J153" s="53"/>
      <c r="K153" s="53"/>
      <c r="L153" s="53"/>
      <c r="M153" s="4"/>
    </row>
    <row r="154" spans="2:13" ht="18" customHeight="1" x14ac:dyDescent="0.15">
      <c r="B154" s="152"/>
      <c r="C154" s="126"/>
      <c r="D154" s="126"/>
      <c r="E154" s="46"/>
      <c r="F154" s="127"/>
      <c r="G154" s="4"/>
      <c r="H154" s="53"/>
      <c r="I154" s="53"/>
      <c r="J154" s="53"/>
      <c r="K154" s="53"/>
      <c r="L154" s="53"/>
      <c r="M154" s="4"/>
    </row>
    <row r="155" spans="2:13" ht="18" customHeight="1" x14ac:dyDescent="0.15">
      <c r="B155" s="152"/>
      <c r="C155" s="126"/>
      <c r="D155" s="126" t="s">
        <v>305</v>
      </c>
      <c r="E155" s="46" t="s">
        <v>149</v>
      </c>
      <c r="F155" s="127" t="s">
        <v>63</v>
      </c>
      <c r="G155" s="4">
        <v>1</v>
      </c>
      <c r="H155" s="7"/>
      <c r="I155" s="98"/>
      <c r="J155" s="98"/>
      <c r="K155" s="7"/>
      <c r="L155" s="7"/>
      <c r="M155" s="130"/>
    </row>
    <row r="156" spans="2:13" ht="18" customHeight="1" x14ac:dyDescent="0.15">
      <c r="B156" s="152"/>
      <c r="C156" s="126"/>
      <c r="D156" s="126"/>
      <c r="E156" s="46"/>
      <c r="F156" s="127"/>
      <c r="G156" s="4"/>
      <c r="H156" s="72"/>
      <c r="I156" s="72"/>
      <c r="J156" s="72"/>
      <c r="K156" s="72"/>
      <c r="L156" s="72"/>
      <c r="M156" s="45"/>
    </row>
    <row r="157" spans="2:13" ht="24.6" customHeight="1" x14ac:dyDescent="0.15">
      <c r="B157" s="152"/>
      <c r="C157" s="126"/>
      <c r="D157" s="126"/>
      <c r="E157" s="46"/>
      <c r="F157" s="127"/>
      <c r="G157" s="4"/>
      <c r="H157" s="72"/>
      <c r="I157" s="72"/>
      <c r="J157" s="72"/>
      <c r="K157" s="72"/>
      <c r="L157" s="72"/>
      <c r="M157" s="45"/>
    </row>
    <row r="158" spans="2:13" ht="18" customHeight="1" x14ac:dyDescent="0.15">
      <c r="B158" s="152"/>
      <c r="C158" s="126"/>
      <c r="D158" s="126"/>
      <c r="E158" s="46"/>
      <c r="F158" s="127"/>
      <c r="G158" s="4"/>
      <c r="H158" s="72"/>
      <c r="I158" s="72"/>
      <c r="J158" s="72"/>
      <c r="K158" s="72"/>
      <c r="L158" s="72"/>
      <c r="M158" s="45"/>
    </row>
    <row r="159" spans="2:13" ht="18" customHeight="1" x14ac:dyDescent="0.15">
      <c r="B159" s="152"/>
      <c r="C159" s="126"/>
      <c r="D159" s="126"/>
      <c r="E159" s="46"/>
      <c r="F159" s="127"/>
      <c r="G159" s="4"/>
      <c r="H159" s="4"/>
      <c r="I159" s="4"/>
      <c r="J159" s="4"/>
      <c r="K159" s="4"/>
      <c r="L159" s="4"/>
      <c r="M159" s="4"/>
    </row>
    <row r="160" spans="2:13" ht="18" customHeight="1" x14ac:dyDescent="0.15">
      <c r="B160" s="152"/>
      <c r="C160" s="126"/>
      <c r="D160" s="126"/>
      <c r="E160" s="46"/>
      <c r="F160" s="127"/>
      <c r="G160" s="4"/>
      <c r="H160" s="72"/>
      <c r="I160" s="72"/>
      <c r="J160" s="72"/>
      <c r="K160" s="72"/>
      <c r="L160" s="72"/>
      <c r="M160" s="45"/>
    </row>
    <row r="161" spans="2:13" ht="18" customHeight="1" x14ac:dyDescent="0.15">
      <c r="B161" s="152"/>
      <c r="C161" s="126" t="s">
        <v>737</v>
      </c>
      <c r="D161" s="126"/>
      <c r="E161" s="46"/>
      <c r="F161" s="127"/>
      <c r="G161" s="4"/>
      <c r="H161" s="72"/>
      <c r="I161" s="72"/>
      <c r="J161" s="72"/>
      <c r="K161" s="72"/>
      <c r="L161" s="7"/>
      <c r="M161" s="45"/>
    </row>
    <row r="162" spans="2:13" ht="18" customHeight="1" x14ac:dyDescent="0.15">
      <c r="B162" s="152"/>
      <c r="C162" s="126"/>
      <c r="D162" s="126"/>
      <c r="E162" s="46"/>
      <c r="F162" s="127"/>
      <c r="G162" s="4"/>
      <c r="H162" s="72"/>
      <c r="I162" s="72"/>
      <c r="J162" s="72"/>
      <c r="K162" s="72"/>
      <c r="L162" s="72"/>
      <c r="M162" s="125"/>
    </row>
    <row r="163" spans="2:13" ht="20.100000000000001" customHeight="1" x14ac:dyDescent="0.15">
      <c r="B163" s="49"/>
      <c r="C163" s="186"/>
      <c r="D163" s="186"/>
      <c r="E163" s="186"/>
      <c r="F163" s="186"/>
      <c r="G163" s="50"/>
      <c r="H163" s="50"/>
      <c r="I163" s="50"/>
      <c r="J163" s="50"/>
      <c r="K163" s="50"/>
      <c r="L163" s="50"/>
      <c r="M163" s="51"/>
    </row>
    <row r="164" spans="2:13" ht="18" customHeight="1" x14ac:dyDescent="0.15">
      <c r="B164" s="152">
        <v>5</v>
      </c>
      <c r="C164" s="126" t="s">
        <v>92</v>
      </c>
      <c r="D164" s="126"/>
      <c r="E164" s="126"/>
      <c r="F164" s="127"/>
      <c r="G164" s="4"/>
      <c r="H164" s="125"/>
      <c r="I164" s="125"/>
      <c r="J164" s="125"/>
      <c r="K164" s="125"/>
      <c r="L164" s="125"/>
      <c r="M164" s="45"/>
    </row>
    <row r="165" spans="2:13" ht="18" customHeight="1" x14ac:dyDescent="0.15">
      <c r="B165" s="152" t="s">
        <v>413</v>
      </c>
      <c r="C165" s="126" t="s">
        <v>34</v>
      </c>
      <c r="D165" s="126"/>
      <c r="E165" s="126"/>
      <c r="F165" s="127"/>
      <c r="G165" s="4"/>
      <c r="H165" s="125"/>
      <c r="I165" s="125"/>
      <c r="J165" s="125"/>
      <c r="K165" s="125"/>
      <c r="L165" s="125"/>
      <c r="M165" s="45"/>
    </row>
    <row r="166" spans="2:13" ht="18" customHeight="1" x14ac:dyDescent="0.15">
      <c r="B166" s="152"/>
      <c r="C166" s="126" t="s">
        <v>572</v>
      </c>
      <c r="D166" s="126"/>
      <c r="E166" s="126" t="s">
        <v>573</v>
      </c>
      <c r="F166" s="127" t="s">
        <v>112</v>
      </c>
      <c r="G166" s="4">
        <v>1</v>
      </c>
      <c r="H166" s="7"/>
      <c r="I166" s="98"/>
      <c r="J166" s="98"/>
      <c r="K166" s="7"/>
      <c r="L166" s="7"/>
      <c r="M166" s="130"/>
    </row>
    <row r="167" spans="2:13" ht="18" customHeight="1" x14ac:dyDescent="0.15">
      <c r="B167" s="152"/>
      <c r="C167" s="126" t="s">
        <v>426</v>
      </c>
      <c r="D167" s="126" t="s">
        <v>574</v>
      </c>
      <c r="E167" s="126" t="s">
        <v>575</v>
      </c>
      <c r="F167" s="127" t="s">
        <v>112</v>
      </c>
      <c r="G167" s="4">
        <v>1</v>
      </c>
      <c r="H167" s="7"/>
      <c r="I167" s="98"/>
      <c r="J167" s="98"/>
      <c r="K167" s="7"/>
      <c r="L167" s="7"/>
      <c r="M167" s="130"/>
    </row>
    <row r="168" spans="2:13" ht="18" customHeight="1" x14ac:dyDescent="0.15">
      <c r="B168" s="152"/>
      <c r="C168" s="126" t="s">
        <v>426</v>
      </c>
      <c r="D168" s="126" t="s">
        <v>427</v>
      </c>
      <c r="E168" s="126" t="s">
        <v>575</v>
      </c>
      <c r="F168" s="127" t="s">
        <v>112</v>
      </c>
      <c r="G168" s="4">
        <v>1</v>
      </c>
      <c r="H168" s="7"/>
      <c r="I168" s="98"/>
      <c r="J168" s="98"/>
      <c r="K168" s="7"/>
      <c r="L168" s="7"/>
      <c r="M168" s="130"/>
    </row>
    <row r="169" spans="2:13" ht="18" customHeight="1" x14ac:dyDescent="0.15">
      <c r="B169" s="152"/>
      <c r="C169" s="126" t="s">
        <v>426</v>
      </c>
      <c r="D169" s="126" t="s">
        <v>428</v>
      </c>
      <c r="E169" s="126" t="s">
        <v>576</v>
      </c>
      <c r="F169" s="127" t="s">
        <v>112</v>
      </c>
      <c r="G169" s="4">
        <v>1</v>
      </c>
      <c r="H169" s="7"/>
      <c r="I169" s="98"/>
      <c r="J169" s="98"/>
      <c r="K169" s="7"/>
      <c r="L169" s="7"/>
      <c r="M169" s="130"/>
    </row>
    <row r="170" spans="2:13" ht="18" customHeight="1" x14ac:dyDescent="0.15">
      <c r="B170" s="152"/>
      <c r="C170" s="126" t="s">
        <v>429</v>
      </c>
      <c r="D170" s="126"/>
      <c r="E170" s="126" t="s">
        <v>577</v>
      </c>
      <c r="F170" s="127" t="s">
        <v>112</v>
      </c>
      <c r="G170" s="4">
        <v>1</v>
      </c>
      <c r="H170" s="7"/>
      <c r="I170" s="98"/>
      <c r="J170" s="98"/>
      <c r="K170" s="7"/>
      <c r="L170" s="7"/>
      <c r="M170" s="130"/>
    </row>
    <row r="171" spans="2:13" ht="18" customHeight="1" x14ac:dyDescent="0.15">
      <c r="B171" s="152"/>
      <c r="C171" s="126" t="s">
        <v>430</v>
      </c>
      <c r="D171" s="126"/>
      <c r="E171" s="126" t="s">
        <v>578</v>
      </c>
      <c r="F171" s="127" t="s">
        <v>112</v>
      </c>
      <c r="G171" s="4">
        <v>1</v>
      </c>
      <c r="H171" s="7"/>
      <c r="I171" s="98"/>
      <c r="J171" s="98"/>
      <c r="K171" s="7"/>
      <c r="L171" s="7"/>
      <c r="M171" s="130"/>
    </row>
    <row r="172" spans="2:13" ht="18" customHeight="1" x14ac:dyDescent="0.15">
      <c r="B172" s="152"/>
      <c r="C172" s="126" t="s">
        <v>431</v>
      </c>
      <c r="D172" s="126"/>
      <c r="E172" s="46" t="s">
        <v>111</v>
      </c>
      <c r="F172" s="127" t="s">
        <v>63</v>
      </c>
      <c r="G172" s="4">
        <v>1</v>
      </c>
      <c r="H172" s="7"/>
      <c r="I172" s="98"/>
      <c r="J172" s="98"/>
      <c r="K172" s="7"/>
      <c r="L172" s="7"/>
      <c r="M172" s="130"/>
    </row>
    <row r="173" spans="2:13" ht="18" customHeight="1" x14ac:dyDescent="0.15">
      <c r="B173" s="152"/>
      <c r="C173" s="126" t="s">
        <v>107</v>
      </c>
      <c r="D173" s="126" t="s">
        <v>432</v>
      </c>
      <c r="E173" s="126" t="s">
        <v>111</v>
      </c>
      <c r="F173" s="127" t="s">
        <v>63</v>
      </c>
      <c r="G173" s="4">
        <v>9</v>
      </c>
      <c r="H173" s="7"/>
      <c r="I173" s="7"/>
      <c r="J173" s="7"/>
      <c r="K173" s="7"/>
      <c r="L173" s="7"/>
      <c r="M173" s="130"/>
    </row>
    <row r="174" spans="2:13" ht="18" customHeight="1" x14ac:dyDescent="0.15">
      <c r="B174" s="152"/>
      <c r="C174" s="126" t="s">
        <v>533</v>
      </c>
      <c r="D174" s="126" t="s">
        <v>164</v>
      </c>
      <c r="E174" s="47" t="s">
        <v>111</v>
      </c>
      <c r="F174" s="127" t="s">
        <v>63</v>
      </c>
      <c r="G174" s="4">
        <v>34</v>
      </c>
      <c r="H174" s="7"/>
      <c r="I174" s="7"/>
      <c r="J174" s="7"/>
      <c r="K174" s="7"/>
      <c r="L174" s="7"/>
      <c r="M174" s="130"/>
    </row>
    <row r="175" spans="2:13" ht="18" customHeight="1" x14ac:dyDescent="0.15">
      <c r="B175" s="152" t="s">
        <v>414</v>
      </c>
      <c r="C175" s="126" t="s">
        <v>406</v>
      </c>
      <c r="D175" s="126"/>
      <c r="E175" s="126"/>
      <c r="F175" s="127"/>
      <c r="G175" s="4"/>
      <c r="H175" s="72"/>
      <c r="I175" s="72"/>
      <c r="J175" s="72"/>
      <c r="K175" s="72"/>
      <c r="L175" s="72"/>
      <c r="M175" s="45"/>
    </row>
    <row r="176" spans="2:13" ht="18" customHeight="1" x14ac:dyDescent="0.15">
      <c r="B176" s="152"/>
      <c r="C176" s="126" t="s">
        <v>108</v>
      </c>
      <c r="D176" s="126" t="s">
        <v>163</v>
      </c>
      <c r="E176" s="126" t="s">
        <v>111</v>
      </c>
      <c r="F176" s="127" t="s">
        <v>63</v>
      </c>
      <c r="G176" s="4">
        <v>1</v>
      </c>
      <c r="H176" s="7"/>
      <c r="I176" s="98"/>
      <c r="J176" s="98"/>
      <c r="K176" s="7"/>
      <c r="L176" s="7"/>
      <c r="M176" s="130"/>
    </row>
    <row r="177" spans="2:13" ht="18" customHeight="1" x14ac:dyDescent="0.15">
      <c r="B177" s="152"/>
      <c r="C177" s="126"/>
      <c r="D177" s="126" t="s">
        <v>162</v>
      </c>
      <c r="E177" s="126" t="s">
        <v>111</v>
      </c>
      <c r="F177" s="127" t="s">
        <v>12</v>
      </c>
      <c r="G177" s="4">
        <v>1</v>
      </c>
      <c r="H177" s="7"/>
      <c r="I177" s="7"/>
      <c r="J177" s="7"/>
      <c r="K177" s="7"/>
      <c r="L177" s="7"/>
      <c r="M177" s="130"/>
    </row>
    <row r="178" spans="2:13" ht="18" customHeight="1" x14ac:dyDescent="0.15">
      <c r="B178" s="152" t="s">
        <v>415</v>
      </c>
      <c r="C178" s="126" t="s">
        <v>407</v>
      </c>
      <c r="D178" s="126"/>
      <c r="E178" s="126"/>
      <c r="F178" s="127"/>
      <c r="G178" s="4"/>
      <c r="H178" s="72"/>
      <c r="I178" s="72"/>
      <c r="J178" s="72"/>
      <c r="K178" s="72"/>
      <c r="L178" s="72"/>
      <c r="M178" s="45"/>
    </row>
    <row r="179" spans="2:13" ht="18" customHeight="1" x14ac:dyDescent="0.15">
      <c r="B179" s="152"/>
      <c r="C179" s="126" t="s">
        <v>433</v>
      </c>
      <c r="D179" s="126" t="s">
        <v>434</v>
      </c>
      <c r="E179" s="46" t="s">
        <v>111</v>
      </c>
      <c r="F179" s="127" t="s">
        <v>12</v>
      </c>
      <c r="G179" s="4">
        <v>1</v>
      </c>
      <c r="H179" s="7"/>
      <c r="I179" s="98"/>
      <c r="J179" s="98"/>
      <c r="K179" s="7"/>
      <c r="L179" s="7"/>
      <c r="M179" s="130"/>
    </row>
    <row r="180" spans="2:13" ht="18" customHeight="1" x14ac:dyDescent="0.15">
      <c r="B180" s="152"/>
      <c r="C180" s="117" t="s">
        <v>106</v>
      </c>
      <c r="D180" s="126" t="s">
        <v>167</v>
      </c>
      <c r="E180" s="126" t="s">
        <v>111</v>
      </c>
      <c r="F180" s="127" t="s">
        <v>12</v>
      </c>
      <c r="G180" s="4">
        <v>1</v>
      </c>
      <c r="H180" s="7"/>
      <c r="I180" s="7"/>
      <c r="J180" s="7"/>
      <c r="K180" s="7"/>
      <c r="L180" s="7"/>
      <c r="M180" s="130"/>
    </row>
    <row r="181" spans="2:13" ht="18" customHeight="1" x14ac:dyDescent="0.15">
      <c r="B181" s="152"/>
      <c r="C181" s="126"/>
      <c r="D181" s="126" t="s">
        <v>166</v>
      </c>
      <c r="E181" s="56" t="s">
        <v>111</v>
      </c>
      <c r="F181" s="127" t="s">
        <v>12</v>
      </c>
      <c r="G181" s="4">
        <v>1</v>
      </c>
      <c r="H181" s="7"/>
      <c r="I181" s="7"/>
      <c r="J181" s="7"/>
      <c r="K181" s="7"/>
      <c r="L181" s="7"/>
      <c r="M181" s="130"/>
    </row>
    <row r="182" spans="2:13" ht="18" customHeight="1" x14ac:dyDescent="0.15">
      <c r="B182" s="152"/>
      <c r="C182" s="126"/>
      <c r="D182" s="126" t="s">
        <v>165</v>
      </c>
      <c r="E182" s="46" t="s">
        <v>111</v>
      </c>
      <c r="F182" s="127" t="s">
        <v>12</v>
      </c>
      <c r="G182" s="4">
        <v>1</v>
      </c>
      <c r="H182" s="7"/>
      <c r="I182" s="7"/>
      <c r="J182" s="7"/>
      <c r="K182" s="7"/>
      <c r="L182" s="7"/>
      <c r="M182" s="130"/>
    </row>
    <row r="183" spans="2:13" ht="18" customHeight="1" x14ac:dyDescent="0.15">
      <c r="B183" s="152"/>
      <c r="C183" s="75"/>
      <c r="D183" s="75"/>
      <c r="E183" s="75"/>
      <c r="F183" s="127"/>
      <c r="G183" s="4"/>
      <c r="H183" s="7"/>
      <c r="I183" s="7"/>
      <c r="J183" s="7"/>
      <c r="K183" s="7"/>
      <c r="L183" s="7"/>
      <c r="M183" s="130"/>
    </row>
    <row r="184" spans="2:13" ht="18" customHeight="1" x14ac:dyDescent="0.15">
      <c r="B184" s="152"/>
      <c r="C184" s="75"/>
      <c r="D184" s="75"/>
      <c r="E184" s="75"/>
      <c r="F184" s="127"/>
      <c r="G184" s="4"/>
      <c r="H184" s="7"/>
      <c r="I184" s="7"/>
      <c r="J184" s="7"/>
      <c r="K184" s="7"/>
      <c r="L184" s="7"/>
      <c r="M184" s="130"/>
    </row>
    <row r="185" spans="2:13" ht="18" customHeight="1" x14ac:dyDescent="0.15">
      <c r="B185" s="152" t="s">
        <v>416</v>
      </c>
      <c r="C185" s="126" t="s">
        <v>408</v>
      </c>
      <c r="D185" s="126"/>
      <c r="E185" s="126"/>
      <c r="F185" s="127"/>
      <c r="G185" s="4"/>
      <c r="H185" s="72"/>
      <c r="I185" s="72"/>
      <c r="J185" s="72"/>
      <c r="K185" s="72"/>
      <c r="L185" s="72"/>
      <c r="M185" s="45"/>
    </row>
    <row r="186" spans="2:13" ht="18" customHeight="1" x14ac:dyDescent="0.15">
      <c r="B186" s="152"/>
      <c r="C186" s="126" t="s">
        <v>579</v>
      </c>
      <c r="D186" s="126" t="s">
        <v>435</v>
      </c>
      <c r="E186" s="126" t="s">
        <v>111</v>
      </c>
      <c r="F186" s="127" t="s">
        <v>12</v>
      </c>
      <c r="G186" s="4">
        <v>1</v>
      </c>
      <c r="H186" s="7"/>
      <c r="I186" s="98"/>
      <c r="J186" s="98"/>
      <c r="K186" s="7"/>
      <c r="L186" s="7"/>
      <c r="M186" s="130"/>
    </row>
    <row r="187" spans="2:13" ht="18" customHeight="1" x14ac:dyDescent="0.15">
      <c r="B187" s="152"/>
      <c r="C187" s="126" t="s">
        <v>441</v>
      </c>
      <c r="D187" s="126"/>
      <c r="E187" s="126" t="s">
        <v>111</v>
      </c>
      <c r="F187" s="127" t="s">
        <v>112</v>
      </c>
      <c r="G187" s="4">
        <v>1</v>
      </c>
      <c r="H187" s="7"/>
      <c r="I187" s="7"/>
      <c r="J187" s="7"/>
      <c r="K187" s="7"/>
      <c r="L187" s="7"/>
      <c r="M187" s="130"/>
    </row>
    <row r="188" spans="2:13" ht="18" customHeight="1" x14ac:dyDescent="0.15">
      <c r="B188" s="152"/>
      <c r="C188" s="126" t="s">
        <v>110</v>
      </c>
      <c r="D188" s="65" t="s">
        <v>442</v>
      </c>
      <c r="E188" s="126" t="s">
        <v>111</v>
      </c>
      <c r="F188" s="127" t="s">
        <v>12</v>
      </c>
      <c r="G188" s="4">
        <v>1</v>
      </c>
      <c r="H188" s="7"/>
      <c r="I188" s="7"/>
      <c r="J188" s="7"/>
      <c r="K188" s="7"/>
      <c r="L188" s="7"/>
      <c r="M188" s="130"/>
    </row>
    <row r="189" spans="2:13" ht="18" customHeight="1" x14ac:dyDescent="0.15">
      <c r="B189" s="152" t="s">
        <v>417</v>
      </c>
      <c r="C189" s="126" t="s">
        <v>409</v>
      </c>
      <c r="D189" s="126"/>
      <c r="E189" s="126"/>
      <c r="F189" s="127"/>
      <c r="G189" s="4"/>
      <c r="H189" s="72"/>
      <c r="I189" s="72"/>
      <c r="J189" s="72"/>
      <c r="K189" s="72"/>
      <c r="L189" s="72"/>
      <c r="M189" s="45"/>
    </row>
    <row r="190" spans="2:13" ht="18" customHeight="1" x14ac:dyDescent="0.15">
      <c r="B190" s="152"/>
      <c r="C190" s="126" t="s">
        <v>109</v>
      </c>
      <c r="D190" s="126"/>
      <c r="E190" s="126" t="s">
        <v>111</v>
      </c>
      <c r="F190" s="127" t="s">
        <v>12</v>
      </c>
      <c r="G190" s="4">
        <v>1</v>
      </c>
      <c r="H190" s="7"/>
      <c r="I190" s="98"/>
      <c r="J190" s="98"/>
      <c r="K190" s="7"/>
      <c r="L190" s="7"/>
      <c r="M190" s="130"/>
    </row>
    <row r="191" spans="2:13" ht="18" customHeight="1" x14ac:dyDescent="0.15">
      <c r="B191" s="152"/>
      <c r="C191" s="126"/>
      <c r="D191" s="126"/>
      <c r="E191" s="126"/>
      <c r="F191" s="127"/>
      <c r="G191" s="4"/>
      <c r="H191" s="72"/>
      <c r="I191" s="72"/>
      <c r="J191" s="72"/>
      <c r="K191" s="72"/>
      <c r="L191" s="72"/>
      <c r="M191" s="45"/>
    </row>
    <row r="192" spans="2:13" ht="18" customHeight="1" x14ac:dyDescent="0.15">
      <c r="B192" s="152"/>
      <c r="C192" s="126"/>
      <c r="D192" s="126"/>
      <c r="E192" s="126"/>
      <c r="F192" s="127"/>
      <c r="G192" s="4"/>
      <c r="H192" s="72"/>
      <c r="I192" s="72"/>
      <c r="J192" s="72"/>
      <c r="K192" s="72"/>
      <c r="L192" s="72"/>
      <c r="M192" s="45"/>
    </row>
    <row r="193" spans="2:13" ht="18" customHeight="1" x14ac:dyDescent="0.15">
      <c r="B193" s="152"/>
      <c r="C193" s="126"/>
      <c r="D193" s="126"/>
      <c r="E193" s="126"/>
      <c r="F193" s="127"/>
      <c r="G193" s="4"/>
      <c r="H193" s="72"/>
      <c r="I193" s="72"/>
      <c r="J193" s="72"/>
      <c r="K193" s="72"/>
      <c r="L193" s="72"/>
      <c r="M193" s="45"/>
    </row>
    <row r="194" spans="2:13" ht="18" customHeight="1" x14ac:dyDescent="0.15">
      <c r="B194" s="152"/>
      <c r="C194" s="126"/>
      <c r="D194" s="126"/>
      <c r="E194" s="126"/>
      <c r="F194" s="127"/>
      <c r="G194" s="4"/>
      <c r="H194" s="72"/>
      <c r="I194" s="72"/>
      <c r="J194" s="72"/>
      <c r="K194" s="72"/>
      <c r="L194" s="72"/>
      <c r="M194" s="45"/>
    </row>
    <row r="195" spans="2:13" ht="20.100000000000001" customHeight="1" x14ac:dyDescent="0.15">
      <c r="B195" s="49"/>
      <c r="C195" s="186"/>
      <c r="D195" s="186"/>
      <c r="E195" s="186"/>
      <c r="F195" s="186"/>
      <c r="G195" s="50"/>
      <c r="H195" s="99"/>
      <c r="I195" s="100"/>
      <c r="J195" s="100"/>
      <c r="K195" s="100"/>
      <c r="L195" s="100"/>
      <c r="M195" s="51"/>
    </row>
    <row r="196" spans="2:13" ht="18" customHeight="1" x14ac:dyDescent="0.15">
      <c r="B196" s="152" t="s">
        <v>418</v>
      </c>
      <c r="C196" s="126" t="s">
        <v>410</v>
      </c>
      <c r="D196" s="126"/>
      <c r="E196" s="126"/>
      <c r="F196" s="127"/>
      <c r="G196" s="4"/>
      <c r="H196" s="72"/>
      <c r="I196" s="72"/>
      <c r="J196" s="72"/>
      <c r="K196" s="72"/>
      <c r="L196" s="72"/>
      <c r="M196" s="45"/>
    </row>
    <row r="197" spans="2:13" ht="18" customHeight="1" x14ac:dyDescent="0.15">
      <c r="B197" s="152"/>
      <c r="C197" s="126" t="s">
        <v>436</v>
      </c>
      <c r="D197" s="126"/>
      <c r="E197" s="126" t="s">
        <v>111</v>
      </c>
      <c r="F197" s="127" t="s">
        <v>12</v>
      </c>
      <c r="G197" s="4">
        <v>1</v>
      </c>
      <c r="H197" s="7"/>
      <c r="I197" s="98"/>
      <c r="J197" s="98"/>
      <c r="K197" s="7"/>
      <c r="L197" s="7"/>
      <c r="M197" s="130"/>
    </row>
    <row r="198" spans="2:13" ht="18" customHeight="1" x14ac:dyDescent="0.15">
      <c r="B198" s="152"/>
      <c r="C198" s="126" t="s">
        <v>580</v>
      </c>
      <c r="D198" s="126" t="s">
        <v>437</v>
      </c>
      <c r="E198" s="126" t="s">
        <v>111</v>
      </c>
      <c r="F198" s="127" t="s">
        <v>63</v>
      </c>
      <c r="G198" s="4">
        <v>9</v>
      </c>
      <c r="H198" s="7"/>
      <c r="I198" s="7"/>
      <c r="J198" s="7"/>
      <c r="K198" s="7"/>
      <c r="L198" s="7"/>
      <c r="M198" s="130"/>
    </row>
    <row r="199" spans="2:13" ht="18" customHeight="1" x14ac:dyDescent="0.15">
      <c r="B199" s="152"/>
      <c r="C199" s="126" t="s">
        <v>581</v>
      </c>
      <c r="D199" s="126" t="s">
        <v>229</v>
      </c>
      <c r="E199" s="126" t="s">
        <v>111</v>
      </c>
      <c r="F199" s="127" t="s">
        <v>63</v>
      </c>
      <c r="G199" s="4">
        <v>4</v>
      </c>
      <c r="H199" s="7"/>
      <c r="I199" s="7"/>
      <c r="J199" s="7"/>
      <c r="K199" s="7"/>
      <c r="L199" s="7"/>
      <c r="M199" s="130"/>
    </row>
    <row r="200" spans="2:13" ht="18" customHeight="1" x14ac:dyDescent="0.15">
      <c r="B200" s="152"/>
      <c r="C200" s="126" t="s">
        <v>582</v>
      </c>
      <c r="D200" s="126" t="s">
        <v>438</v>
      </c>
      <c r="E200" s="126" t="s">
        <v>111</v>
      </c>
      <c r="F200" s="127" t="s">
        <v>63</v>
      </c>
      <c r="G200" s="4">
        <v>4</v>
      </c>
      <c r="H200" s="7"/>
      <c r="I200" s="7"/>
      <c r="J200" s="7"/>
      <c r="K200" s="7"/>
      <c r="L200" s="7"/>
      <c r="M200" s="130"/>
    </row>
    <row r="201" spans="2:13" ht="18" customHeight="1" x14ac:dyDescent="0.15">
      <c r="B201" s="152"/>
      <c r="C201" s="126" t="s">
        <v>583</v>
      </c>
      <c r="D201" s="126"/>
      <c r="E201" s="126" t="s">
        <v>111</v>
      </c>
      <c r="F201" s="127" t="s">
        <v>63</v>
      </c>
      <c r="G201" s="4">
        <v>2</v>
      </c>
      <c r="H201" s="7"/>
      <c r="I201" s="7"/>
      <c r="J201" s="7"/>
      <c r="K201" s="7"/>
      <c r="L201" s="7"/>
      <c r="M201" s="130"/>
    </row>
    <row r="202" spans="2:13" ht="18" customHeight="1" x14ac:dyDescent="0.15">
      <c r="B202" s="152"/>
      <c r="C202" s="75"/>
      <c r="D202" s="75"/>
      <c r="E202" s="75"/>
      <c r="F202" s="127"/>
      <c r="G202" s="4"/>
      <c r="H202" s="7"/>
      <c r="I202" s="7"/>
      <c r="J202" s="7"/>
      <c r="K202" s="7"/>
      <c r="L202" s="7"/>
      <c r="M202" s="130"/>
    </row>
    <row r="203" spans="2:13" ht="18" customHeight="1" x14ac:dyDescent="0.15">
      <c r="B203" s="152"/>
      <c r="C203" s="75"/>
      <c r="D203" s="75"/>
      <c r="E203" s="75"/>
      <c r="F203" s="127"/>
      <c r="G203" s="4"/>
      <c r="H203" s="7"/>
      <c r="I203" s="7"/>
      <c r="J203" s="7"/>
      <c r="K203" s="7"/>
      <c r="L203" s="7"/>
      <c r="M203" s="130"/>
    </row>
    <row r="204" spans="2:13" ht="18" customHeight="1" x14ac:dyDescent="0.15">
      <c r="B204" s="152"/>
      <c r="C204" s="75"/>
      <c r="D204" s="75"/>
      <c r="E204" s="75"/>
      <c r="F204" s="127"/>
      <c r="G204" s="4"/>
      <c r="H204" s="72"/>
      <c r="I204" s="72"/>
      <c r="J204" s="72"/>
      <c r="K204" s="72"/>
      <c r="L204" s="72"/>
      <c r="M204" s="45"/>
    </row>
    <row r="205" spans="2:13" ht="18" customHeight="1" x14ac:dyDescent="0.15">
      <c r="B205" s="152"/>
      <c r="C205" s="75"/>
      <c r="D205" s="75"/>
      <c r="E205" s="75"/>
      <c r="F205" s="127"/>
      <c r="G205" s="4"/>
      <c r="H205" s="7"/>
      <c r="I205" s="98"/>
      <c r="J205" s="98"/>
      <c r="K205" s="7"/>
      <c r="L205" s="7"/>
      <c r="M205" s="130"/>
    </row>
    <row r="206" spans="2:13" ht="18" customHeight="1" x14ac:dyDescent="0.15">
      <c r="B206" s="152" t="s">
        <v>419</v>
      </c>
      <c r="C206" s="126" t="s">
        <v>411</v>
      </c>
      <c r="D206" s="126"/>
      <c r="E206" s="126"/>
      <c r="F206" s="127"/>
      <c r="G206" s="4"/>
      <c r="H206" s="72"/>
      <c r="I206" s="72"/>
      <c r="J206" s="72"/>
      <c r="K206" s="72"/>
      <c r="L206" s="72"/>
      <c r="M206" s="45"/>
    </row>
    <row r="207" spans="2:13" ht="18" customHeight="1" x14ac:dyDescent="0.15">
      <c r="B207" s="152"/>
      <c r="C207" s="126" t="s">
        <v>439</v>
      </c>
      <c r="D207" s="126" t="s">
        <v>584</v>
      </c>
      <c r="E207" s="46" t="s">
        <v>111</v>
      </c>
      <c r="F207" s="127" t="s">
        <v>112</v>
      </c>
      <c r="G207" s="4">
        <v>1</v>
      </c>
      <c r="H207" s="7"/>
      <c r="I207" s="98"/>
      <c r="J207" s="98"/>
      <c r="K207" s="7"/>
      <c r="L207" s="7"/>
      <c r="M207" s="130"/>
    </row>
    <row r="208" spans="2:13" ht="18" customHeight="1" x14ac:dyDescent="0.15">
      <c r="B208" s="152"/>
      <c r="C208" s="126" t="s">
        <v>532</v>
      </c>
      <c r="D208" s="126" t="s">
        <v>440</v>
      </c>
      <c r="E208" s="46" t="s">
        <v>111</v>
      </c>
      <c r="F208" s="127" t="s">
        <v>112</v>
      </c>
      <c r="G208" s="4">
        <v>1</v>
      </c>
      <c r="H208" s="7"/>
      <c r="I208" s="7"/>
      <c r="J208" s="7"/>
      <c r="K208" s="7"/>
      <c r="L208" s="7"/>
      <c r="M208" s="130"/>
    </row>
    <row r="209" spans="2:13" ht="18" customHeight="1" x14ac:dyDescent="0.15">
      <c r="B209" s="152"/>
      <c r="C209" s="126" t="s">
        <v>171</v>
      </c>
      <c r="D209" s="126"/>
      <c r="E209" s="46" t="s">
        <v>111</v>
      </c>
      <c r="F209" s="127" t="s">
        <v>112</v>
      </c>
      <c r="G209" s="4">
        <v>1</v>
      </c>
      <c r="H209" s="7"/>
      <c r="I209" s="7"/>
      <c r="J209" s="7"/>
      <c r="K209" s="7"/>
      <c r="L209" s="7"/>
      <c r="M209" s="130"/>
    </row>
    <row r="210" spans="2:13" ht="18" customHeight="1" x14ac:dyDescent="0.15">
      <c r="B210" s="152"/>
      <c r="C210" s="126" t="s">
        <v>105</v>
      </c>
      <c r="D210" s="126" t="s">
        <v>170</v>
      </c>
      <c r="E210" s="46" t="s">
        <v>111</v>
      </c>
      <c r="F210" s="127" t="s">
        <v>12</v>
      </c>
      <c r="G210" s="4">
        <v>1</v>
      </c>
      <c r="H210" s="7"/>
      <c r="I210" s="7"/>
      <c r="J210" s="7"/>
      <c r="K210" s="7"/>
      <c r="L210" s="7"/>
      <c r="M210" s="130"/>
    </row>
    <row r="211" spans="2:13" ht="18" customHeight="1" x14ac:dyDescent="0.15">
      <c r="B211" s="152"/>
      <c r="C211" s="126"/>
      <c r="D211" s="126" t="s">
        <v>169</v>
      </c>
      <c r="E211" s="46" t="s">
        <v>111</v>
      </c>
      <c r="F211" s="127" t="s">
        <v>12</v>
      </c>
      <c r="G211" s="4">
        <v>1</v>
      </c>
      <c r="H211" s="7"/>
      <c r="I211" s="7"/>
      <c r="J211" s="7"/>
      <c r="K211" s="7"/>
      <c r="L211" s="7"/>
      <c r="M211" s="130"/>
    </row>
    <row r="212" spans="2:13" ht="18" customHeight="1" x14ac:dyDescent="0.15">
      <c r="B212" s="152"/>
      <c r="C212" s="126"/>
      <c r="D212" s="126" t="s">
        <v>168</v>
      </c>
      <c r="E212" s="66" t="s">
        <v>111</v>
      </c>
      <c r="F212" s="127" t="s">
        <v>12</v>
      </c>
      <c r="G212" s="4">
        <v>1</v>
      </c>
      <c r="H212" s="7"/>
      <c r="I212" s="7"/>
      <c r="J212" s="7"/>
      <c r="K212" s="7"/>
      <c r="L212" s="7"/>
      <c r="M212" s="130"/>
    </row>
    <row r="213" spans="2:13" ht="18" customHeight="1" x14ac:dyDescent="0.15">
      <c r="B213" s="152"/>
      <c r="C213" s="126"/>
      <c r="D213" s="126"/>
      <c r="E213" s="126"/>
      <c r="F213" s="127"/>
      <c r="G213" s="4"/>
      <c r="H213" s="72"/>
      <c r="I213" s="72"/>
      <c r="J213" s="72"/>
      <c r="K213" s="72"/>
      <c r="L213" s="72"/>
      <c r="M213" s="45"/>
    </row>
    <row r="214" spans="2:13" ht="18" customHeight="1" x14ac:dyDescent="0.15">
      <c r="B214" s="152"/>
      <c r="C214" s="126"/>
      <c r="D214" s="126"/>
      <c r="E214" s="46"/>
      <c r="F214" s="127"/>
      <c r="G214" s="4"/>
      <c r="H214" s="72"/>
      <c r="I214" s="72"/>
      <c r="J214" s="72"/>
      <c r="K214" s="72"/>
      <c r="L214" s="72"/>
      <c r="M214" s="45"/>
    </row>
    <row r="215" spans="2:13" ht="18" customHeight="1" x14ac:dyDescent="0.15">
      <c r="B215" s="152"/>
      <c r="C215" s="126"/>
      <c r="D215" s="126"/>
      <c r="E215" s="46"/>
      <c r="F215" s="127"/>
      <c r="G215" s="4"/>
      <c r="H215" s="72"/>
      <c r="I215" s="72"/>
      <c r="J215" s="72"/>
      <c r="K215" s="72"/>
      <c r="L215" s="72"/>
      <c r="M215" s="45"/>
    </row>
    <row r="216" spans="2:13" ht="18" customHeight="1" x14ac:dyDescent="0.15">
      <c r="B216" s="152"/>
      <c r="C216" s="126"/>
      <c r="D216" s="126"/>
      <c r="E216" s="46"/>
      <c r="F216" s="127"/>
      <c r="G216" s="4"/>
      <c r="H216" s="72"/>
      <c r="I216" s="72"/>
      <c r="J216" s="72"/>
      <c r="K216" s="72"/>
      <c r="L216" s="72"/>
      <c r="M216" s="45"/>
    </row>
    <row r="217" spans="2:13" ht="18" customHeight="1" x14ac:dyDescent="0.15">
      <c r="B217" s="152"/>
      <c r="C217" s="126"/>
      <c r="D217" s="126"/>
      <c r="E217" s="46"/>
      <c r="F217" s="127"/>
      <c r="G217" s="4"/>
      <c r="H217" s="72"/>
      <c r="I217" s="72"/>
      <c r="J217" s="72"/>
      <c r="K217" s="72"/>
      <c r="L217" s="72"/>
      <c r="M217" s="45"/>
    </row>
    <row r="218" spans="2:13" ht="18" customHeight="1" x14ac:dyDescent="0.15">
      <c r="B218" s="152"/>
      <c r="C218" s="126"/>
      <c r="D218" s="126"/>
      <c r="E218" s="66"/>
      <c r="F218" s="127"/>
      <c r="G218" s="4"/>
      <c r="H218" s="72"/>
      <c r="I218" s="72"/>
      <c r="J218" s="72"/>
      <c r="K218" s="72"/>
      <c r="L218" s="72"/>
      <c r="M218" s="45"/>
    </row>
    <row r="219" spans="2:13" ht="18" customHeight="1" x14ac:dyDescent="0.15">
      <c r="B219" s="152"/>
      <c r="C219" s="126"/>
      <c r="D219" s="126"/>
      <c r="E219" s="126"/>
      <c r="F219" s="127"/>
      <c r="G219" s="4"/>
      <c r="H219" s="72"/>
      <c r="I219" s="72"/>
      <c r="J219" s="72"/>
      <c r="K219" s="72"/>
      <c r="L219" s="72"/>
      <c r="M219" s="45"/>
    </row>
    <row r="220" spans="2:13" ht="18" customHeight="1" x14ac:dyDescent="0.15">
      <c r="B220" s="152"/>
      <c r="C220" s="126"/>
      <c r="D220" s="126"/>
      <c r="E220" s="46"/>
      <c r="F220" s="127"/>
      <c r="G220" s="4"/>
      <c r="H220" s="72"/>
      <c r="I220" s="72"/>
      <c r="J220" s="72"/>
      <c r="K220" s="72"/>
      <c r="L220" s="72"/>
      <c r="M220" s="45"/>
    </row>
    <row r="221" spans="2:13" ht="18" customHeight="1" x14ac:dyDescent="0.15">
      <c r="B221" s="152"/>
      <c r="C221" s="126"/>
      <c r="D221" s="126"/>
      <c r="E221" s="126"/>
      <c r="F221" s="127"/>
      <c r="G221" s="4"/>
      <c r="H221" s="72"/>
      <c r="I221" s="72"/>
      <c r="J221" s="72"/>
      <c r="K221" s="72"/>
      <c r="L221" s="72"/>
      <c r="M221" s="45"/>
    </row>
    <row r="222" spans="2:13" ht="18" customHeight="1" x14ac:dyDescent="0.15">
      <c r="B222" s="152"/>
      <c r="C222" s="126"/>
      <c r="D222" s="126"/>
      <c r="E222" s="46"/>
      <c r="F222" s="127"/>
      <c r="G222" s="4"/>
      <c r="H222" s="72"/>
      <c r="I222" s="72"/>
      <c r="J222" s="72"/>
      <c r="K222" s="72"/>
      <c r="L222" s="72"/>
      <c r="M222" s="45"/>
    </row>
    <row r="223" spans="2:13" ht="18" customHeight="1" x14ac:dyDescent="0.15">
      <c r="B223" s="152"/>
      <c r="C223" s="126"/>
      <c r="D223" s="126"/>
      <c r="E223" s="46"/>
      <c r="F223" s="127"/>
      <c r="G223" s="4"/>
      <c r="H223" s="72"/>
      <c r="I223" s="72"/>
      <c r="J223" s="72"/>
      <c r="K223" s="72"/>
      <c r="L223" s="72"/>
      <c r="M223" s="45"/>
    </row>
    <row r="224" spans="2:13" ht="18" customHeight="1" x14ac:dyDescent="0.15">
      <c r="B224" s="152"/>
      <c r="C224" s="126"/>
      <c r="D224" s="126"/>
      <c r="E224" s="46"/>
      <c r="F224" s="127"/>
      <c r="G224" s="4"/>
      <c r="H224" s="72"/>
      <c r="I224" s="72"/>
      <c r="J224" s="72"/>
      <c r="K224" s="72"/>
      <c r="L224" s="72"/>
      <c r="M224" s="45"/>
    </row>
    <row r="225" spans="2:13" ht="18" customHeight="1" x14ac:dyDescent="0.15">
      <c r="B225" s="152"/>
      <c r="C225" s="126" t="s">
        <v>737</v>
      </c>
      <c r="D225" s="126"/>
      <c r="E225" s="46"/>
      <c r="F225" s="127"/>
      <c r="G225" s="4"/>
      <c r="H225" s="72"/>
      <c r="I225" s="72"/>
      <c r="J225" s="72"/>
      <c r="K225" s="72"/>
      <c r="L225" s="7"/>
      <c r="M225" s="45"/>
    </row>
    <row r="226" spans="2:13" ht="18" customHeight="1" x14ac:dyDescent="0.15">
      <c r="B226" s="152"/>
      <c r="C226" s="126"/>
      <c r="D226" s="126"/>
      <c r="E226" s="66"/>
      <c r="F226" s="127"/>
      <c r="G226" s="4"/>
      <c r="H226" s="125"/>
      <c r="I226" s="125"/>
      <c r="J226" s="125"/>
      <c r="K226" s="125"/>
      <c r="L226" s="125"/>
      <c r="M226" s="45"/>
    </row>
  </sheetData>
  <mergeCells count="10">
    <mergeCell ref="B1:M1"/>
    <mergeCell ref="B2:M2"/>
    <mergeCell ref="H3:M3"/>
    <mergeCell ref="B3:G3"/>
    <mergeCell ref="C163:F163"/>
    <mergeCell ref="C195:F195"/>
    <mergeCell ref="C37:F37"/>
    <mergeCell ref="C67:F67"/>
    <mergeCell ref="C99:F99"/>
    <mergeCell ref="C131:F131"/>
  </mergeCells>
  <phoneticPr fontId="1"/>
  <pageMargins left="0.70866141732283472" right="0.51181102362204722" top="0.94488188976377963" bottom="0.35433070866141736" header="0.31496062992125984" footer="0.31496062992125984"/>
  <pageSetup paperSize="8" fitToHeight="0" orientation="landscape" r:id="rId1"/>
  <headerFooter>
    <oddHeader>&amp;RⅡ．電気設備工事費</oddHeader>
    <oddFooter>&amp;C&amp;16Ⅱ-&amp;P</oddFooter>
  </headerFooter>
  <rowBreaks count="6" manualBreakCount="6">
    <brk id="37" min="1" max="12" man="1"/>
    <brk id="67" min="1" max="12" man="1"/>
    <brk id="99" min="1" max="12" man="1"/>
    <brk id="131" min="1" max="12" man="1"/>
    <brk id="163" min="1" max="12" man="1"/>
    <brk id="195" min="1" max="1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M277"/>
  <sheetViews>
    <sheetView tabSelected="1" view="pageBreakPreview" zoomScale="70" zoomScaleNormal="100" zoomScaleSheetLayoutView="70" workbookViewId="0">
      <pane xSplit="7" ySplit="5" topLeftCell="H6" activePane="bottomRight" state="frozen"/>
      <selection pane="topRight" activeCell="H1" sqref="H1"/>
      <selection pane="bottomLeft" activeCell="A6" sqref="A6"/>
      <selection pane="bottomRight" activeCell="J257" sqref="J257"/>
    </sheetView>
  </sheetViews>
  <sheetFormatPr defaultColWidth="9" defaultRowHeight="18" customHeight="1" x14ac:dyDescent="0.15"/>
  <cols>
    <col min="1" max="1" width="1" style="129" customWidth="1"/>
    <col min="2" max="2" width="5.875" style="58" customWidth="1"/>
    <col min="3" max="3" width="25.125" style="59" customWidth="1"/>
    <col min="4" max="4" width="20.875" style="59" customWidth="1"/>
    <col min="5" max="5" width="31.125" style="59" customWidth="1"/>
    <col min="6" max="6" width="5.875" style="60" customWidth="1"/>
    <col min="7" max="7" width="10" style="61" customWidth="1"/>
    <col min="8" max="10" width="15.875" style="61" customWidth="1"/>
    <col min="11" max="12" width="15.875" style="62" customWidth="1"/>
    <col min="13" max="13" width="15.875" style="63" customWidth="1"/>
    <col min="14" max="16384" width="9" style="129"/>
  </cols>
  <sheetData>
    <row r="1" spans="2:13" ht="33" customHeight="1" x14ac:dyDescent="0.15">
      <c r="B1" s="187" t="s">
        <v>767</v>
      </c>
      <c r="C1" s="188"/>
      <c r="D1" s="188"/>
      <c r="E1" s="188"/>
      <c r="F1" s="188"/>
      <c r="G1" s="188"/>
      <c r="H1" s="188"/>
      <c r="I1" s="188"/>
      <c r="J1" s="188"/>
      <c r="K1" s="188"/>
      <c r="L1" s="188"/>
      <c r="M1" s="188"/>
    </row>
    <row r="2" spans="2:13" ht="30" customHeight="1" x14ac:dyDescent="0.15">
      <c r="B2" s="189" t="s">
        <v>443</v>
      </c>
      <c r="C2" s="190"/>
      <c r="D2" s="190"/>
      <c r="E2" s="190"/>
      <c r="F2" s="190"/>
      <c r="G2" s="190"/>
      <c r="H2" s="190"/>
      <c r="I2" s="190"/>
      <c r="J2" s="190"/>
      <c r="K2" s="190"/>
      <c r="L2" s="190"/>
      <c r="M2" s="190"/>
    </row>
    <row r="3" spans="2:13" ht="30" customHeight="1" x14ac:dyDescent="0.15">
      <c r="B3" s="173"/>
      <c r="C3" s="173"/>
      <c r="D3" s="173"/>
      <c r="E3" s="173"/>
      <c r="F3" s="173"/>
      <c r="G3" s="173"/>
      <c r="H3" s="173"/>
      <c r="I3" s="173"/>
      <c r="J3" s="173"/>
      <c r="K3" s="173"/>
      <c r="L3" s="173"/>
      <c r="M3" s="173"/>
    </row>
    <row r="4" spans="2:13" s="14" customFormat="1" ht="18" customHeight="1" x14ac:dyDescent="0.15">
      <c r="B4" s="38" t="s">
        <v>444</v>
      </c>
      <c r="C4" s="39" t="s">
        <v>0</v>
      </c>
      <c r="D4" s="39" t="s">
        <v>15</v>
      </c>
      <c r="E4" s="39" t="s">
        <v>1</v>
      </c>
      <c r="F4" s="39" t="s">
        <v>3</v>
      </c>
      <c r="G4" s="40" t="s">
        <v>5</v>
      </c>
      <c r="H4" s="41" t="s">
        <v>692</v>
      </c>
      <c r="I4" s="41" t="s">
        <v>690</v>
      </c>
      <c r="J4" s="41" t="s">
        <v>691</v>
      </c>
      <c r="K4" s="42" t="s">
        <v>4</v>
      </c>
      <c r="L4" s="43" t="s">
        <v>6</v>
      </c>
      <c r="M4" s="43" t="s">
        <v>2</v>
      </c>
    </row>
    <row r="5" spans="2:13" s="59" customFormat="1" ht="33" customHeight="1" x14ac:dyDescent="0.15">
      <c r="B5" s="38"/>
      <c r="C5" s="39"/>
      <c r="D5" s="39"/>
      <c r="E5" s="39"/>
      <c r="F5" s="39"/>
      <c r="G5" s="40"/>
      <c r="H5" s="40"/>
      <c r="I5" s="40"/>
      <c r="J5" s="40"/>
      <c r="K5" s="43"/>
      <c r="L5" s="43"/>
      <c r="M5" s="43"/>
    </row>
    <row r="6" spans="2:13" ht="18" customHeight="1" x14ac:dyDescent="0.15">
      <c r="B6" s="152" t="s">
        <v>445</v>
      </c>
      <c r="C6" s="126" t="s">
        <v>42</v>
      </c>
      <c r="D6" s="126"/>
      <c r="E6" s="126"/>
      <c r="F6" s="127"/>
      <c r="G6" s="4"/>
      <c r="H6" s="4"/>
      <c r="I6" s="4"/>
      <c r="J6" s="4"/>
      <c r="K6" s="125"/>
      <c r="L6" s="125"/>
      <c r="M6" s="45"/>
    </row>
    <row r="7" spans="2:13" ht="18" customHeight="1" x14ac:dyDescent="0.15">
      <c r="B7" s="152">
        <v>1</v>
      </c>
      <c r="C7" s="126" t="s">
        <v>37</v>
      </c>
      <c r="D7" s="126"/>
      <c r="E7" s="126"/>
      <c r="F7" s="127" t="s">
        <v>12</v>
      </c>
      <c r="G7" s="4">
        <v>1</v>
      </c>
      <c r="H7" s="4"/>
      <c r="I7" s="4"/>
      <c r="J7" s="4"/>
      <c r="K7" s="125"/>
      <c r="L7" s="7"/>
      <c r="M7" s="130"/>
    </row>
    <row r="8" spans="2:13" ht="18" customHeight="1" x14ac:dyDescent="0.15">
      <c r="B8" s="152">
        <v>2</v>
      </c>
      <c r="C8" s="126" t="s">
        <v>113</v>
      </c>
      <c r="D8" s="126"/>
      <c r="E8" s="126"/>
      <c r="F8" s="127" t="s">
        <v>12</v>
      </c>
      <c r="G8" s="4">
        <v>1</v>
      </c>
      <c r="H8" s="4"/>
      <c r="I8" s="4"/>
      <c r="J8" s="4"/>
      <c r="K8" s="125"/>
      <c r="L8" s="7"/>
      <c r="M8" s="130"/>
    </row>
    <row r="9" spans="2:13" ht="18" customHeight="1" x14ac:dyDescent="0.15">
      <c r="B9" s="152">
        <v>3</v>
      </c>
      <c r="C9" s="126" t="s">
        <v>114</v>
      </c>
      <c r="D9" s="126"/>
      <c r="E9" s="126"/>
      <c r="F9" s="127" t="s">
        <v>12</v>
      </c>
      <c r="G9" s="4">
        <v>1</v>
      </c>
      <c r="H9" s="4"/>
      <c r="I9" s="4"/>
      <c r="J9" s="4"/>
      <c r="K9" s="125"/>
      <c r="L9" s="7"/>
      <c r="M9" s="7"/>
    </row>
    <row r="10" spans="2:13" ht="18" customHeight="1" x14ac:dyDescent="0.15">
      <c r="B10" s="152">
        <v>4</v>
      </c>
      <c r="C10" s="126" t="s">
        <v>115</v>
      </c>
      <c r="D10" s="126"/>
      <c r="E10" s="46"/>
      <c r="F10" s="127" t="s">
        <v>12</v>
      </c>
      <c r="G10" s="4">
        <v>1</v>
      </c>
      <c r="H10" s="4"/>
      <c r="I10" s="4"/>
      <c r="J10" s="4"/>
      <c r="K10" s="125"/>
      <c r="L10" s="7"/>
      <c r="M10" s="130"/>
    </row>
    <row r="11" spans="2:13" ht="18" customHeight="1" x14ac:dyDescent="0.15">
      <c r="B11" s="152">
        <v>5</v>
      </c>
      <c r="C11" s="126" t="s">
        <v>192</v>
      </c>
      <c r="D11" s="126"/>
      <c r="E11" s="126"/>
      <c r="F11" s="127" t="s">
        <v>12</v>
      </c>
      <c r="G11" s="4">
        <v>1</v>
      </c>
      <c r="H11" s="4"/>
      <c r="I11" s="4"/>
      <c r="J11" s="4"/>
      <c r="K11" s="125"/>
      <c r="L11" s="7"/>
      <c r="M11" s="130"/>
    </row>
    <row r="12" spans="2:13" ht="18" customHeight="1" x14ac:dyDescent="0.15">
      <c r="B12" s="152">
        <v>6</v>
      </c>
      <c r="C12" s="126" t="s">
        <v>116</v>
      </c>
      <c r="D12" s="6"/>
      <c r="E12" s="126"/>
      <c r="F12" s="127" t="s">
        <v>12</v>
      </c>
      <c r="G12" s="4">
        <v>1</v>
      </c>
      <c r="H12" s="4"/>
      <c r="I12" s="4"/>
      <c r="J12" s="4"/>
      <c r="K12" s="125"/>
      <c r="L12" s="7"/>
      <c r="M12" s="130"/>
    </row>
    <row r="13" spans="2:13" ht="18" customHeight="1" x14ac:dyDescent="0.15">
      <c r="B13" s="152"/>
      <c r="C13" s="126"/>
      <c r="D13" s="6"/>
      <c r="E13" s="126"/>
      <c r="F13" s="127"/>
      <c r="G13" s="4"/>
      <c r="H13" s="4"/>
      <c r="I13" s="4"/>
      <c r="J13" s="4"/>
      <c r="K13" s="125"/>
      <c r="L13" s="72"/>
      <c r="M13" s="125"/>
    </row>
    <row r="14" spans="2:13" ht="18" customHeight="1" x14ac:dyDescent="0.15">
      <c r="B14" s="152"/>
      <c r="C14" s="126"/>
      <c r="D14" s="126"/>
      <c r="E14" s="126"/>
      <c r="F14" s="127"/>
      <c r="G14" s="4"/>
      <c r="H14" s="4"/>
      <c r="I14" s="4"/>
      <c r="J14" s="4"/>
      <c r="K14" s="125"/>
      <c r="L14" s="72"/>
      <c r="M14" s="125"/>
    </row>
    <row r="15" spans="2:13" ht="18" customHeight="1" x14ac:dyDescent="0.15">
      <c r="B15" s="152"/>
      <c r="C15" s="126"/>
      <c r="D15" s="126"/>
      <c r="E15" s="126"/>
      <c r="F15" s="127"/>
      <c r="G15" s="4"/>
      <c r="H15" s="4"/>
      <c r="I15" s="4"/>
      <c r="J15" s="4"/>
      <c r="K15" s="125"/>
      <c r="L15" s="72"/>
      <c r="M15" s="125"/>
    </row>
    <row r="16" spans="2:13" ht="18" customHeight="1" x14ac:dyDescent="0.15">
      <c r="B16" s="152"/>
      <c r="C16" s="126" t="s">
        <v>37</v>
      </c>
      <c r="D16" s="126"/>
      <c r="E16" s="126"/>
      <c r="F16" s="127" t="s">
        <v>12</v>
      </c>
      <c r="G16" s="4">
        <v>1</v>
      </c>
      <c r="H16" s="4"/>
      <c r="I16" s="4"/>
      <c r="J16" s="4"/>
      <c r="K16" s="125"/>
      <c r="L16" s="72"/>
      <c r="M16" s="125"/>
    </row>
    <row r="17" spans="2:13" ht="18" customHeight="1" x14ac:dyDescent="0.15">
      <c r="B17" s="152"/>
      <c r="C17" s="126" t="s">
        <v>113</v>
      </c>
      <c r="D17" s="126"/>
      <c r="E17" s="126"/>
      <c r="F17" s="127" t="s">
        <v>12</v>
      </c>
      <c r="G17" s="4">
        <v>1</v>
      </c>
      <c r="H17" s="4"/>
      <c r="I17" s="4"/>
      <c r="J17" s="4"/>
      <c r="K17" s="125"/>
      <c r="L17" s="72"/>
      <c r="M17" s="45"/>
    </row>
    <row r="18" spans="2:13" ht="18" customHeight="1" x14ac:dyDescent="0.15">
      <c r="B18" s="152"/>
      <c r="C18" s="126" t="s">
        <v>114</v>
      </c>
      <c r="D18" s="126"/>
      <c r="E18" s="126"/>
      <c r="F18" s="127" t="s">
        <v>12</v>
      </c>
      <c r="G18" s="4">
        <v>1</v>
      </c>
      <c r="H18" s="4"/>
      <c r="I18" s="4"/>
      <c r="J18" s="4"/>
      <c r="K18" s="125"/>
      <c r="L18" s="72"/>
      <c r="M18" s="45"/>
    </row>
    <row r="19" spans="2:13" ht="18" customHeight="1" x14ac:dyDescent="0.15">
      <c r="B19" s="152"/>
      <c r="C19" s="126" t="s">
        <v>115</v>
      </c>
      <c r="D19" s="126"/>
      <c r="E19" s="46"/>
      <c r="F19" s="127" t="s">
        <v>12</v>
      </c>
      <c r="G19" s="4">
        <v>1</v>
      </c>
      <c r="H19" s="4"/>
      <c r="I19" s="4"/>
      <c r="J19" s="4"/>
      <c r="K19" s="125"/>
      <c r="L19" s="72"/>
      <c r="M19" s="45"/>
    </row>
    <row r="20" spans="2:13" ht="18" customHeight="1" x14ac:dyDescent="0.15">
      <c r="B20" s="152"/>
      <c r="C20" s="126" t="s">
        <v>192</v>
      </c>
      <c r="D20" s="126"/>
      <c r="E20" s="126"/>
      <c r="F20" s="127" t="s">
        <v>12</v>
      </c>
      <c r="G20" s="4">
        <v>1</v>
      </c>
      <c r="H20" s="4"/>
      <c r="I20" s="4"/>
      <c r="J20" s="4"/>
      <c r="K20" s="125"/>
      <c r="L20" s="72"/>
      <c r="M20" s="45"/>
    </row>
    <row r="21" spans="2:13" ht="18" customHeight="1" x14ac:dyDescent="0.15">
      <c r="B21" s="152"/>
      <c r="C21" s="126" t="s">
        <v>116</v>
      </c>
      <c r="D21" s="6"/>
      <c r="E21" s="126"/>
      <c r="F21" s="127" t="s">
        <v>12</v>
      </c>
      <c r="G21" s="4">
        <v>1</v>
      </c>
      <c r="H21" s="4"/>
      <c r="I21" s="4"/>
      <c r="J21" s="4"/>
      <c r="K21" s="125"/>
      <c r="L21" s="72"/>
      <c r="M21" s="45"/>
    </row>
    <row r="22" spans="2:13" ht="18" customHeight="1" x14ac:dyDescent="0.15">
      <c r="B22" s="152"/>
      <c r="C22" s="126"/>
      <c r="D22" s="126"/>
      <c r="E22" s="126"/>
      <c r="F22" s="127"/>
      <c r="G22" s="4"/>
      <c r="H22" s="4"/>
      <c r="I22" s="4"/>
      <c r="J22" s="4"/>
      <c r="K22" s="125"/>
      <c r="L22" s="72"/>
      <c r="M22" s="45"/>
    </row>
    <row r="23" spans="2:13" ht="18" customHeight="1" x14ac:dyDescent="0.15">
      <c r="B23" s="152"/>
      <c r="C23" s="126"/>
      <c r="D23" s="126"/>
      <c r="E23" s="126"/>
      <c r="F23" s="127"/>
      <c r="G23" s="4"/>
      <c r="H23" s="4"/>
      <c r="I23" s="4"/>
      <c r="J23" s="4"/>
      <c r="K23" s="125"/>
      <c r="L23" s="72"/>
      <c r="M23" s="45"/>
    </row>
    <row r="24" spans="2:13" ht="18" customHeight="1" x14ac:dyDescent="0.15">
      <c r="B24" s="152"/>
      <c r="C24" s="126"/>
      <c r="D24" s="126"/>
      <c r="E24" s="46"/>
      <c r="F24" s="127"/>
      <c r="G24" s="4"/>
      <c r="H24" s="4"/>
      <c r="I24" s="4"/>
      <c r="J24" s="4"/>
      <c r="K24" s="125"/>
      <c r="L24" s="72"/>
      <c r="M24" s="45"/>
    </row>
    <row r="25" spans="2:13" ht="18" customHeight="1" x14ac:dyDescent="0.15">
      <c r="B25" s="152"/>
      <c r="C25" s="126"/>
      <c r="D25" s="126"/>
      <c r="E25" s="47"/>
      <c r="F25" s="127"/>
      <c r="G25" s="4"/>
      <c r="H25" s="4"/>
      <c r="I25" s="4"/>
      <c r="J25" s="4"/>
      <c r="K25" s="125"/>
      <c r="L25" s="72"/>
      <c r="M25" s="45"/>
    </row>
    <row r="26" spans="2:13" ht="18" customHeight="1" x14ac:dyDescent="0.15">
      <c r="B26" s="152"/>
      <c r="C26" s="126"/>
      <c r="D26" s="126"/>
      <c r="E26" s="126"/>
      <c r="F26" s="127"/>
      <c r="G26" s="4"/>
      <c r="H26" s="4"/>
      <c r="I26" s="4"/>
      <c r="J26" s="4"/>
      <c r="K26" s="125"/>
      <c r="L26" s="72"/>
      <c r="M26" s="45"/>
    </row>
    <row r="27" spans="2:13" ht="18" customHeight="1" x14ac:dyDescent="0.15">
      <c r="B27" s="152"/>
      <c r="C27" s="126"/>
      <c r="D27" s="126"/>
      <c r="E27" s="46"/>
      <c r="F27" s="127"/>
      <c r="G27" s="4"/>
      <c r="H27" s="4"/>
      <c r="I27" s="4"/>
      <c r="J27" s="4"/>
      <c r="K27" s="125"/>
      <c r="L27" s="72"/>
      <c r="M27" s="45"/>
    </row>
    <row r="28" spans="2:13" ht="18" customHeight="1" x14ac:dyDescent="0.15">
      <c r="B28" s="152"/>
      <c r="C28" s="126"/>
      <c r="D28" s="126"/>
      <c r="E28" s="126"/>
      <c r="F28" s="127"/>
      <c r="G28" s="4"/>
      <c r="H28" s="4"/>
      <c r="I28" s="4"/>
      <c r="J28" s="4"/>
      <c r="K28" s="125"/>
      <c r="L28" s="72"/>
      <c r="M28" s="45"/>
    </row>
    <row r="29" spans="2:13" ht="18" customHeight="1" x14ac:dyDescent="0.15">
      <c r="B29" s="152"/>
      <c r="C29" s="126"/>
      <c r="D29" s="126"/>
      <c r="E29" s="126"/>
      <c r="F29" s="127"/>
      <c r="G29" s="4"/>
      <c r="H29" s="4"/>
      <c r="I29" s="4"/>
      <c r="J29" s="4"/>
      <c r="K29" s="125"/>
      <c r="L29" s="72"/>
      <c r="M29" s="45"/>
    </row>
    <row r="30" spans="2:13" ht="18" customHeight="1" x14ac:dyDescent="0.15">
      <c r="B30" s="152"/>
      <c r="C30" s="126"/>
      <c r="D30" s="126"/>
      <c r="E30" s="126"/>
      <c r="F30" s="127"/>
      <c r="G30" s="4"/>
      <c r="H30" s="4"/>
      <c r="I30" s="4"/>
      <c r="J30" s="4"/>
      <c r="K30" s="125"/>
      <c r="L30" s="72"/>
      <c r="M30" s="45"/>
    </row>
    <row r="31" spans="2:13" ht="18" customHeight="1" x14ac:dyDescent="0.15">
      <c r="B31" s="152"/>
      <c r="C31" s="126"/>
      <c r="D31" s="126"/>
      <c r="E31" s="126"/>
      <c r="F31" s="127"/>
      <c r="G31" s="4"/>
      <c r="H31" s="4"/>
      <c r="I31" s="4"/>
      <c r="J31" s="4"/>
      <c r="K31" s="125"/>
      <c r="L31" s="72"/>
      <c r="M31" s="45"/>
    </row>
    <row r="32" spans="2:13" ht="18" customHeight="1" x14ac:dyDescent="0.15">
      <c r="B32" s="152"/>
      <c r="C32" s="126"/>
      <c r="D32" s="126"/>
      <c r="E32" s="126"/>
      <c r="F32" s="127"/>
      <c r="G32" s="4"/>
      <c r="H32" s="4"/>
      <c r="I32" s="4"/>
      <c r="J32" s="4"/>
      <c r="K32" s="125"/>
      <c r="L32" s="72"/>
      <c r="M32" s="45"/>
    </row>
    <row r="33" spans="2:13" ht="18" customHeight="1" x14ac:dyDescent="0.15">
      <c r="B33" s="152"/>
      <c r="C33" s="126"/>
      <c r="D33" s="126"/>
      <c r="E33" s="126"/>
      <c r="F33" s="127"/>
      <c r="G33" s="4"/>
      <c r="H33" s="4"/>
      <c r="I33" s="4"/>
      <c r="J33" s="4"/>
      <c r="K33" s="125"/>
      <c r="L33" s="72"/>
      <c r="M33" s="45"/>
    </row>
    <row r="34" spans="2:13" ht="18" customHeight="1" x14ac:dyDescent="0.15">
      <c r="B34" s="152"/>
      <c r="C34" s="48"/>
      <c r="D34" s="126"/>
      <c r="E34" s="126"/>
      <c r="F34" s="127"/>
      <c r="G34" s="4"/>
      <c r="H34" s="4"/>
      <c r="I34" s="4"/>
      <c r="J34" s="4"/>
      <c r="K34" s="125"/>
      <c r="L34" s="72"/>
      <c r="M34" s="45"/>
    </row>
    <row r="35" spans="2:13" ht="18" customHeight="1" x14ac:dyDescent="0.15">
      <c r="B35" s="152"/>
      <c r="C35" s="126" t="s">
        <v>18</v>
      </c>
      <c r="D35" s="126"/>
      <c r="E35" s="126"/>
      <c r="F35" s="127"/>
      <c r="G35" s="4"/>
      <c r="H35" s="4"/>
      <c r="I35" s="4"/>
      <c r="J35" s="4"/>
      <c r="K35" s="125"/>
      <c r="L35" s="7"/>
      <c r="M35" s="45"/>
    </row>
    <row r="36" spans="2:13" ht="18" customHeight="1" x14ac:dyDescent="0.15">
      <c r="B36" s="152"/>
      <c r="C36" s="4"/>
      <c r="D36" s="126"/>
      <c r="E36" s="126"/>
      <c r="F36" s="127"/>
      <c r="G36" s="4"/>
      <c r="H36" s="4"/>
      <c r="I36" s="4"/>
      <c r="J36" s="4"/>
      <c r="K36" s="125"/>
      <c r="L36" s="125"/>
      <c r="M36" s="45"/>
    </row>
    <row r="37" spans="2:13" ht="20.100000000000001" customHeight="1" x14ac:dyDescent="0.15">
      <c r="B37" s="49"/>
      <c r="C37" s="186"/>
      <c r="D37" s="186"/>
      <c r="E37" s="186"/>
      <c r="F37" s="186"/>
      <c r="G37" s="50"/>
      <c r="H37" s="50"/>
      <c r="I37" s="50"/>
      <c r="J37" s="50"/>
      <c r="K37" s="50"/>
      <c r="L37" s="50"/>
      <c r="M37" s="51"/>
    </row>
    <row r="38" spans="2:13" ht="18" customHeight="1" x14ac:dyDescent="0.15">
      <c r="B38" s="152">
        <v>1</v>
      </c>
      <c r="C38" s="126" t="s">
        <v>37</v>
      </c>
      <c r="D38" s="126"/>
      <c r="E38" s="126"/>
      <c r="F38" s="1"/>
      <c r="G38" s="53"/>
      <c r="H38" s="125"/>
      <c r="I38" s="125"/>
      <c r="J38" s="125"/>
      <c r="K38" s="125"/>
      <c r="L38" s="125"/>
      <c r="M38" s="45"/>
    </row>
    <row r="39" spans="2:13" ht="18" customHeight="1" x14ac:dyDescent="0.15">
      <c r="B39" s="152"/>
      <c r="C39" s="126" t="s">
        <v>38</v>
      </c>
      <c r="D39" s="126" t="s">
        <v>446</v>
      </c>
      <c r="E39" s="126"/>
      <c r="F39" s="127" t="s">
        <v>198</v>
      </c>
      <c r="G39" s="4">
        <v>1</v>
      </c>
      <c r="H39" s="7"/>
      <c r="I39" s="7"/>
      <c r="J39" s="7"/>
      <c r="K39" s="7"/>
      <c r="L39" s="7"/>
      <c r="M39" s="130"/>
    </row>
    <row r="40" spans="2:13" ht="18" customHeight="1" x14ac:dyDescent="0.15">
      <c r="B40" s="152"/>
      <c r="C40" s="126" t="s">
        <v>117</v>
      </c>
      <c r="D40" s="126" t="s">
        <v>310</v>
      </c>
      <c r="E40" s="126"/>
      <c r="F40" s="127" t="s">
        <v>198</v>
      </c>
      <c r="G40" s="4">
        <v>1</v>
      </c>
      <c r="H40" s="7"/>
      <c r="I40" s="7"/>
      <c r="J40" s="7"/>
      <c r="K40" s="7"/>
      <c r="L40" s="7"/>
      <c r="M40" s="130"/>
    </row>
    <row r="41" spans="2:13" ht="18" customHeight="1" x14ac:dyDescent="0.15">
      <c r="B41" s="152"/>
      <c r="C41" s="126" t="s">
        <v>118</v>
      </c>
      <c r="D41" s="126" t="s">
        <v>311</v>
      </c>
      <c r="E41" s="126"/>
      <c r="F41" s="127" t="s">
        <v>63</v>
      </c>
      <c r="G41" s="4">
        <v>2</v>
      </c>
      <c r="H41" s="7"/>
      <c r="I41" s="7"/>
      <c r="J41" s="7"/>
      <c r="K41" s="7"/>
      <c r="L41" s="7"/>
      <c r="M41" s="130"/>
    </row>
    <row r="42" spans="2:13" ht="18" customHeight="1" x14ac:dyDescent="0.15">
      <c r="B42" s="152"/>
      <c r="C42" s="126" t="s">
        <v>223</v>
      </c>
      <c r="D42" s="126" t="s">
        <v>447</v>
      </c>
      <c r="E42" s="126"/>
      <c r="F42" s="127" t="s">
        <v>63</v>
      </c>
      <c r="G42" s="4">
        <v>1</v>
      </c>
      <c r="H42" s="7"/>
      <c r="I42" s="7"/>
      <c r="J42" s="7"/>
      <c r="K42" s="7"/>
      <c r="L42" s="7"/>
      <c r="M42" s="130"/>
    </row>
    <row r="43" spans="2:13" ht="18" customHeight="1" x14ac:dyDescent="0.15">
      <c r="B43" s="152"/>
      <c r="C43" s="126" t="s">
        <v>222</v>
      </c>
      <c r="D43" s="126" t="s">
        <v>448</v>
      </c>
      <c r="E43" s="126"/>
      <c r="F43" s="127" t="s">
        <v>63</v>
      </c>
      <c r="G43" s="4">
        <v>1</v>
      </c>
      <c r="H43" s="7"/>
      <c r="I43" s="7"/>
      <c r="J43" s="7"/>
      <c r="K43" s="7"/>
      <c r="L43" s="7"/>
      <c r="M43" s="130"/>
    </row>
    <row r="44" spans="2:13" ht="18" customHeight="1" x14ac:dyDescent="0.15">
      <c r="B44" s="152"/>
      <c r="C44" s="126" t="s">
        <v>222</v>
      </c>
      <c r="D44" s="126" t="s">
        <v>449</v>
      </c>
      <c r="E44" s="46"/>
      <c r="F44" s="127" t="s">
        <v>63</v>
      </c>
      <c r="G44" s="4">
        <v>1</v>
      </c>
      <c r="H44" s="7"/>
      <c r="I44" s="7"/>
      <c r="J44" s="7"/>
      <c r="K44" s="7"/>
      <c r="L44" s="7"/>
      <c r="M44" s="130"/>
    </row>
    <row r="45" spans="2:13" ht="18" customHeight="1" x14ac:dyDescent="0.15">
      <c r="B45" s="152"/>
      <c r="C45" s="126" t="s">
        <v>221</v>
      </c>
      <c r="D45" s="126" t="s">
        <v>450</v>
      </c>
      <c r="E45" s="126"/>
      <c r="F45" s="127" t="s">
        <v>198</v>
      </c>
      <c r="G45" s="4">
        <v>1</v>
      </c>
      <c r="H45" s="7"/>
      <c r="I45" s="7"/>
      <c r="J45" s="7"/>
      <c r="K45" s="7"/>
      <c r="L45" s="7"/>
      <c r="M45" s="130"/>
    </row>
    <row r="46" spans="2:13" ht="18" customHeight="1" x14ac:dyDescent="0.15">
      <c r="B46" s="152"/>
      <c r="C46" s="126" t="s">
        <v>220</v>
      </c>
      <c r="D46" s="6" t="s">
        <v>312</v>
      </c>
      <c r="E46" s="126"/>
      <c r="F46" s="127" t="s">
        <v>198</v>
      </c>
      <c r="G46" s="4">
        <v>1</v>
      </c>
      <c r="H46" s="7"/>
      <c r="I46" s="7"/>
      <c r="J46" s="7"/>
      <c r="K46" s="7"/>
      <c r="L46" s="7"/>
      <c r="M46" s="130"/>
    </row>
    <row r="47" spans="2:13" ht="18" customHeight="1" x14ac:dyDescent="0.15">
      <c r="B47" s="152"/>
      <c r="C47" s="126" t="s">
        <v>451</v>
      </c>
      <c r="D47" s="6" t="s">
        <v>452</v>
      </c>
      <c r="E47" s="126"/>
      <c r="F47" s="127" t="s">
        <v>198</v>
      </c>
      <c r="G47" s="4">
        <v>1</v>
      </c>
      <c r="H47" s="7"/>
      <c r="I47" s="7"/>
      <c r="J47" s="7"/>
      <c r="K47" s="7"/>
      <c r="L47" s="7"/>
      <c r="M47" s="130"/>
    </row>
    <row r="48" spans="2:13" ht="18" customHeight="1" x14ac:dyDescent="0.15">
      <c r="B48" s="152"/>
      <c r="C48" s="126" t="s">
        <v>219</v>
      </c>
      <c r="D48" s="126" t="s">
        <v>453</v>
      </c>
      <c r="E48" s="126"/>
      <c r="F48" s="127" t="s">
        <v>198</v>
      </c>
      <c r="G48" s="4">
        <v>1</v>
      </c>
      <c r="H48" s="7"/>
      <c r="I48" s="7"/>
      <c r="J48" s="7"/>
      <c r="K48" s="7"/>
      <c r="L48" s="7"/>
      <c r="M48" s="130"/>
    </row>
    <row r="49" spans="2:13" ht="18" customHeight="1" x14ac:dyDescent="0.15">
      <c r="B49" s="152"/>
      <c r="C49" s="126" t="s">
        <v>451</v>
      </c>
      <c r="D49" s="126" t="s">
        <v>454</v>
      </c>
      <c r="E49" s="47"/>
      <c r="F49" s="127" t="s">
        <v>198</v>
      </c>
      <c r="G49" s="4">
        <v>1</v>
      </c>
      <c r="H49" s="7"/>
      <c r="I49" s="7"/>
      <c r="J49" s="7"/>
      <c r="K49" s="7"/>
      <c r="L49" s="7"/>
      <c r="M49" s="130"/>
    </row>
    <row r="50" spans="2:13" ht="18" customHeight="1" x14ac:dyDescent="0.15">
      <c r="B50" s="152"/>
      <c r="C50" s="126" t="s">
        <v>119</v>
      </c>
      <c r="D50" s="126" t="s">
        <v>455</v>
      </c>
      <c r="E50" s="47"/>
      <c r="F50" s="127" t="s">
        <v>196</v>
      </c>
      <c r="G50" s="4">
        <v>5</v>
      </c>
      <c r="H50" s="7"/>
      <c r="I50" s="7"/>
      <c r="J50" s="7"/>
      <c r="K50" s="7"/>
      <c r="L50" s="7"/>
      <c r="M50" s="130"/>
    </row>
    <row r="51" spans="2:13" ht="18" customHeight="1" x14ac:dyDescent="0.15">
      <c r="B51" s="152"/>
      <c r="C51" s="126" t="s">
        <v>456</v>
      </c>
      <c r="D51" s="126" t="s">
        <v>457</v>
      </c>
      <c r="E51" s="126"/>
      <c r="F51" s="127" t="s">
        <v>196</v>
      </c>
      <c r="G51" s="4">
        <v>10</v>
      </c>
      <c r="H51" s="7"/>
      <c r="I51" s="7"/>
      <c r="J51" s="7"/>
      <c r="K51" s="7"/>
      <c r="L51" s="7"/>
      <c r="M51" s="130"/>
    </row>
    <row r="52" spans="2:13" ht="18" customHeight="1" x14ac:dyDescent="0.15">
      <c r="B52" s="152"/>
      <c r="C52" s="126" t="s">
        <v>309</v>
      </c>
      <c r="D52" s="126" t="s">
        <v>458</v>
      </c>
      <c r="E52" s="47"/>
      <c r="F52" s="127" t="s">
        <v>196</v>
      </c>
      <c r="G52" s="4">
        <v>1</v>
      </c>
      <c r="H52" s="7"/>
      <c r="I52" s="7"/>
      <c r="J52" s="7"/>
      <c r="K52" s="7"/>
      <c r="L52" s="7"/>
      <c r="M52" s="130"/>
    </row>
    <row r="53" spans="2:13" ht="18" customHeight="1" x14ac:dyDescent="0.15">
      <c r="B53" s="152"/>
      <c r="C53" s="126" t="s">
        <v>218</v>
      </c>
      <c r="D53" s="126" t="s">
        <v>459</v>
      </c>
      <c r="E53" s="126" t="s">
        <v>217</v>
      </c>
      <c r="F53" s="127" t="s">
        <v>12</v>
      </c>
      <c r="G53" s="4">
        <v>1</v>
      </c>
      <c r="H53" s="7"/>
      <c r="I53" s="7"/>
      <c r="J53" s="7"/>
      <c r="K53" s="7"/>
      <c r="L53" s="7"/>
      <c r="M53" s="130"/>
    </row>
    <row r="54" spans="2:13" ht="18" customHeight="1" x14ac:dyDescent="0.15">
      <c r="B54" s="152"/>
      <c r="C54" s="126" t="s">
        <v>460</v>
      </c>
      <c r="D54" s="126" t="s">
        <v>461</v>
      </c>
      <c r="E54" s="126" t="s">
        <v>216</v>
      </c>
      <c r="F54" s="127" t="s">
        <v>12</v>
      </c>
      <c r="G54" s="4">
        <v>1</v>
      </c>
      <c r="H54" s="7"/>
      <c r="I54" s="7"/>
      <c r="J54" s="7"/>
      <c r="K54" s="7"/>
      <c r="L54" s="7"/>
      <c r="M54" s="130"/>
    </row>
    <row r="55" spans="2:13" ht="18" customHeight="1" x14ac:dyDescent="0.15">
      <c r="B55" s="152"/>
      <c r="C55" s="126" t="s">
        <v>462</v>
      </c>
      <c r="D55" s="126" t="s">
        <v>463</v>
      </c>
      <c r="E55" s="54" t="s">
        <v>215</v>
      </c>
      <c r="F55" s="127" t="s">
        <v>12</v>
      </c>
      <c r="G55" s="4">
        <v>1</v>
      </c>
      <c r="H55" s="7"/>
      <c r="I55" s="7"/>
      <c r="J55" s="7"/>
      <c r="K55" s="7"/>
      <c r="L55" s="7"/>
      <c r="M55" s="130"/>
    </row>
    <row r="56" spans="2:13" ht="18" customHeight="1" x14ac:dyDescent="0.15">
      <c r="B56" s="152"/>
      <c r="C56" s="126" t="s">
        <v>120</v>
      </c>
      <c r="D56" s="126" t="s">
        <v>464</v>
      </c>
      <c r="E56" s="54" t="s">
        <v>214</v>
      </c>
      <c r="F56" s="127" t="s">
        <v>12</v>
      </c>
      <c r="G56" s="4">
        <v>1</v>
      </c>
      <c r="H56" s="7"/>
      <c r="I56" s="7"/>
      <c r="J56" s="7"/>
      <c r="K56" s="7"/>
      <c r="L56" s="7"/>
      <c r="M56" s="130"/>
    </row>
    <row r="57" spans="2:13" ht="18" customHeight="1" x14ac:dyDescent="0.15">
      <c r="B57" s="152"/>
      <c r="C57" s="126" t="s">
        <v>328</v>
      </c>
      <c r="D57" s="126"/>
      <c r="E57" s="54"/>
      <c r="F57" s="127" t="s">
        <v>12</v>
      </c>
      <c r="G57" s="4">
        <v>1</v>
      </c>
      <c r="H57" s="7"/>
      <c r="I57" s="7"/>
      <c r="J57" s="7"/>
      <c r="K57" s="7"/>
      <c r="L57" s="7"/>
      <c r="M57" s="130"/>
    </row>
    <row r="58" spans="2:13" ht="18" customHeight="1" x14ac:dyDescent="0.15">
      <c r="B58" s="152"/>
      <c r="C58" s="126" t="s">
        <v>329</v>
      </c>
      <c r="D58" s="126"/>
      <c r="E58" s="126"/>
      <c r="F58" s="127" t="s">
        <v>12</v>
      </c>
      <c r="G58" s="4">
        <v>1</v>
      </c>
      <c r="H58" s="7"/>
      <c r="I58" s="7"/>
      <c r="J58" s="7"/>
      <c r="K58" s="7"/>
      <c r="L58" s="7"/>
      <c r="M58" s="130"/>
    </row>
    <row r="59" spans="2:13" ht="18" customHeight="1" x14ac:dyDescent="0.15">
      <c r="B59" s="152"/>
      <c r="C59" s="126" t="s">
        <v>313</v>
      </c>
      <c r="D59" s="126"/>
      <c r="E59" s="126"/>
      <c r="F59" s="127" t="s">
        <v>12</v>
      </c>
      <c r="G59" s="4">
        <v>1</v>
      </c>
      <c r="H59" s="7"/>
      <c r="I59" s="7"/>
      <c r="J59" s="7"/>
      <c r="K59" s="7"/>
      <c r="L59" s="7"/>
      <c r="M59" s="130"/>
    </row>
    <row r="60" spans="2:13" ht="18" customHeight="1" x14ac:dyDescent="0.15">
      <c r="B60" s="152"/>
      <c r="C60" s="126" t="s">
        <v>210</v>
      </c>
      <c r="D60" s="126"/>
      <c r="E60" s="126" t="s">
        <v>465</v>
      </c>
      <c r="F60" s="127" t="s">
        <v>12</v>
      </c>
      <c r="G60" s="4">
        <v>1</v>
      </c>
      <c r="H60" s="7"/>
      <c r="I60" s="7"/>
      <c r="J60" s="7"/>
      <c r="K60" s="7"/>
      <c r="L60" s="7"/>
      <c r="M60" s="130"/>
    </row>
    <row r="61" spans="2:13" ht="18" customHeight="1" x14ac:dyDescent="0.15">
      <c r="B61" s="152"/>
      <c r="C61" s="126" t="s">
        <v>466</v>
      </c>
      <c r="D61" s="126"/>
      <c r="E61" s="126" t="s">
        <v>467</v>
      </c>
      <c r="F61" s="127" t="s">
        <v>12</v>
      </c>
      <c r="G61" s="4">
        <v>1</v>
      </c>
      <c r="H61" s="7"/>
      <c r="I61" s="7"/>
      <c r="J61" s="7"/>
      <c r="K61" s="7"/>
      <c r="L61" s="7"/>
      <c r="M61" s="130"/>
    </row>
    <row r="62" spans="2:13" ht="18" customHeight="1" x14ac:dyDescent="0.15">
      <c r="B62" s="152"/>
      <c r="C62" s="126" t="s">
        <v>208</v>
      </c>
      <c r="D62" s="126"/>
      <c r="E62" s="126"/>
      <c r="F62" s="1" t="s">
        <v>12</v>
      </c>
      <c r="G62" s="53">
        <v>1</v>
      </c>
      <c r="H62" s="7"/>
      <c r="I62" s="7"/>
      <c r="J62" s="7"/>
      <c r="K62" s="7"/>
      <c r="L62" s="7"/>
      <c r="M62" s="130"/>
    </row>
    <row r="63" spans="2:13" ht="18" customHeight="1" x14ac:dyDescent="0.15">
      <c r="B63" s="152"/>
      <c r="C63" s="126" t="s">
        <v>468</v>
      </c>
      <c r="D63" s="126"/>
      <c r="E63" s="126"/>
      <c r="F63" s="1" t="s">
        <v>12</v>
      </c>
      <c r="G63" s="53">
        <v>1</v>
      </c>
      <c r="H63" s="7"/>
      <c r="I63" s="7"/>
      <c r="J63" s="7"/>
      <c r="K63" s="7"/>
      <c r="L63" s="7"/>
      <c r="M63" s="130"/>
    </row>
    <row r="64" spans="2:13" ht="18" customHeight="1" x14ac:dyDescent="0.15">
      <c r="B64" s="152"/>
      <c r="C64" s="126" t="s">
        <v>207</v>
      </c>
      <c r="D64" s="126"/>
      <c r="E64" s="126"/>
      <c r="F64" s="1" t="s">
        <v>12</v>
      </c>
      <c r="G64" s="53">
        <v>1</v>
      </c>
      <c r="H64" s="7"/>
      <c r="I64" s="7"/>
      <c r="J64" s="7"/>
      <c r="K64" s="7"/>
      <c r="L64" s="7"/>
      <c r="M64" s="130"/>
    </row>
    <row r="65" spans="2:13" ht="18" customHeight="1" x14ac:dyDescent="0.15">
      <c r="B65" s="152"/>
      <c r="C65" s="126" t="s">
        <v>314</v>
      </c>
      <c r="D65" s="6"/>
      <c r="E65" s="126"/>
      <c r="F65" s="127" t="s">
        <v>12</v>
      </c>
      <c r="G65" s="4">
        <v>1</v>
      </c>
      <c r="H65" s="7"/>
      <c r="I65" s="7"/>
      <c r="J65" s="7"/>
      <c r="K65" s="7"/>
      <c r="L65" s="7"/>
      <c r="M65" s="130"/>
    </row>
    <row r="66" spans="2:13" ht="18" customHeight="1" x14ac:dyDescent="0.15">
      <c r="B66" s="152"/>
      <c r="C66" s="126" t="s">
        <v>39</v>
      </c>
      <c r="D66" s="6"/>
      <c r="E66" s="126"/>
      <c r="F66" s="127" t="s">
        <v>12</v>
      </c>
      <c r="G66" s="4">
        <v>1</v>
      </c>
      <c r="H66" s="7"/>
      <c r="I66" s="7"/>
      <c r="J66" s="7"/>
      <c r="K66" s="7"/>
      <c r="L66" s="7"/>
      <c r="M66" s="130"/>
    </row>
    <row r="67" spans="2:13" ht="18" customHeight="1" x14ac:dyDescent="0.15">
      <c r="B67" s="152"/>
      <c r="C67" s="126" t="s">
        <v>211</v>
      </c>
      <c r="D67" s="126"/>
      <c r="E67" s="47"/>
      <c r="F67" s="127" t="s">
        <v>12</v>
      </c>
      <c r="G67" s="4">
        <v>1</v>
      </c>
      <c r="H67" s="7"/>
      <c r="I67" s="7"/>
      <c r="J67" s="7"/>
      <c r="K67" s="7"/>
      <c r="L67" s="7"/>
      <c r="M67" s="130"/>
    </row>
    <row r="68" spans="2:13" ht="18" customHeight="1" x14ac:dyDescent="0.15">
      <c r="B68" s="152"/>
      <c r="C68" s="126" t="s">
        <v>315</v>
      </c>
      <c r="D68" s="126"/>
      <c r="E68" s="126"/>
      <c r="F68" s="127" t="s">
        <v>12</v>
      </c>
      <c r="G68" s="4">
        <v>1</v>
      </c>
      <c r="H68" s="7"/>
      <c r="I68" s="7"/>
      <c r="J68" s="7"/>
      <c r="K68" s="7"/>
      <c r="L68" s="7"/>
      <c r="M68" s="130"/>
    </row>
    <row r="69" spans="2:13" ht="18" customHeight="1" x14ac:dyDescent="0.15">
      <c r="B69" s="152"/>
      <c r="C69" s="126" t="s">
        <v>741</v>
      </c>
      <c r="D69" s="126"/>
      <c r="E69" s="47"/>
      <c r="F69" s="127" t="s">
        <v>12</v>
      </c>
      <c r="G69" s="4">
        <v>1</v>
      </c>
      <c r="H69" s="7"/>
      <c r="I69" s="7"/>
      <c r="J69" s="7"/>
      <c r="K69" s="7"/>
      <c r="L69" s="7"/>
      <c r="M69" s="130"/>
    </row>
    <row r="70" spans="2:13" ht="18" customHeight="1" x14ac:dyDescent="0.15">
      <c r="B70" s="154"/>
      <c r="C70" s="4"/>
      <c r="D70" s="134"/>
      <c r="E70" s="126"/>
      <c r="F70" s="127"/>
      <c r="G70" s="4"/>
      <c r="H70" s="72"/>
      <c r="I70" s="72"/>
      <c r="J70" s="72"/>
      <c r="K70" s="72"/>
      <c r="L70" s="72"/>
      <c r="M70" s="72"/>
    </row>
    <row r="71" spans="2:13" ht="18" customHeight="1" x14ac:dyDescent="0.15">
      <c r="B71" s="152"/>
      <c r="C71" s="141"/>
      <c r="D71" s="6"/>
      <c r="E71" s="126" t="s">
        <v>18</v>
      </c>
      <c r="F71" s="127"/>
      <c r="G71" s="4"/>
      <c r="H71" s="105"/>
      <c r="I71" s="105"/>
      <c r="J71" s="105"/>
      <c r="K71" s="105"/>
      <c r="L71" s="7"/>
      <c r="M71" s="122"/>
    </row>
    <row r="72" spans="2:13" ht="18" customHeight="1" x14ac:dyDescent="0.15">
      <c r="B72" s="152"/>
      <c r="C72" s="126"/>
      <c r="D72" s="6"/>
      <c r="E72" s="126"/>
      <c r="F72" s="127"/>
      <c r="G72" s="4"/>
      <c r="H72" s="72"/>
      <c r="I72" s="72"/>
      <c r="J72" s="72"/>
      <c r="K72" s="72"/>
      <c r="L72" s="72"/>
      <c r="M72" s="73"/>
    </row>
    <row r="73" spans="2:13" ht="20.100000000000001" customHeight="1" x14ac:dyDescent="0.15">
      <c r="B73" s="49"/>
      <c r="C73" s="170"/>
      <c r="D73" s="170"/>
      <c r="E73" s="170"/>
      <c r="F73" s="170"/>
      <c r="G73" s="34"/>
      <c r="H73" s="123"/>
      <c r="I73" s="123"/>
      <c r="J73" s="123"/>
      <c r="K73" s="123"/>
      <c r="L73" s="123"/>
      <c r="M73" s="37"/>
    </row>
    <row r="74" spans="2:13" ht="18" customHeight="1" x14ac:dyDescent="0.15">
      <c r="B74" s="152">
        <v>2</v>
      </c>
      <c r="C74" s="126" t="s">
        <v>113</v>
      </c>
      <c r="D74" s="126"/>
      <c r="E74" s="126"/>
      <c r="F74" s="1"/>
      <c r="G74" s="53"/>
      <c r="H74" s="72"/>
      <c r="I74" s="72"/>
      <c r="J74" s="72"/>
      <c r="K74" s="72"/>
      <c r="L74" s="72"/>
      <c r="M74" s="73"/>
    </row>
    <row r="75" spans="2:13" ht="18" customHeight="1" x14ac:dyDescent="0.15">
      <c r="B75" s="152"/>
      <c r="C75" s="126"/>
      <c r="D75" s="126"/>
      <c r="E75" s="126"/>
      <c r="F75" s="1"/>
      <c r="G75" s="53"/>
      <c r="H75" s="72"/>
      <c r="I75" s="72"/>
      <c r="J75" s="72"/>
      <c r="K75" s="72"/>
      <c r="L75" s="72"/>
      <c r="M75" s="73"/>
    </row>
    <row r="76" spans="2:13" ht="28.5" customHeight="1" x14ac:dyDescent="0.15">
      <c r="B76" s="152"/>
      <c r="C76" s="126" t="s">
        <v>213</v>
      </c>
      <c r="D76" s="126"/>
      <c r="E76" s="163" t="s">
        <v>781</v>
      </c>
      <c r="F76" s="127" t="s">
        <v>12</v>
      </c>
      <c r="G76" s="4">
        <v>1</v>
      </c>
      <c r="H76" s="7"/>
      <c r="I76" s="7"/>
      <c r="J76" s="7"/>
      <c r="K76" s="7"/>
      <c r="L76" s="7"/>
      <c r="M76" s="130"/>
    </row>
    <row r="77" spans="2:13" ht="18" customHeight="1" x14ac:dyDescent="0.15">
      <c r="B77" s="152"/>
      <c r="C77" s="126" t="s">
        <v>328</v>
      </c>
      <c r="D77" s="126"/>
      <c r="E77" s="126"/>
      <c r="F77" s="127" t="s">
        <v>12</v>
      </c>
      <c r="G77" s="4">
        <v>1</v>
      </c>
      <c r="H77" s="7"/>
      <c r="I77" s="7"/>
      <c r="J77" s="7"/>
      <c r="K77" s="7"/>
      <c r="L77" s="7"/>
      <c r="M77" s="130"/>
    </row>
    <row r="78" spans="2:13" ht="18" customHeight="1" x14ac:dyDescent="0.15">
      <c r="B78" s="152"/>
      <c r="C78" s="126" t="s">
        <v>329</v>
      </c>
      <c r="D78" s="126"/>
      <c r="E78" s="126"/>
      <c r="F78" s="127" t="s">
        <v>12</v>
      </c>
      <c r="G78" s="4">
        <v>1</v>
      </c>
      <c r="H78" s="7"/>
      <c r="I78" s="7"/>
      <c r="J78" s="7"/>
      <c r="K78" s="7"/>
      <c r="L78" s="7"/>
      <c r="M78" s="130"/>
    </row>
    <row r="79" spans="2:13" ht="18" customHeight="1" x14ac:dyDescent="0.15">
      <c r="B79" s="152"/>
      <c r="C79" s="126" t="s">
        <v>121</v>
      </c>
      <c r="D79" s="126"/>
      <c r="E79" s="126" t="s">
        <v>212</v>
      </c>
      <c r="F79" s="127" t="s">
        <v>12</v>
      </c>
      <c r="G79" s="4">
        <v>1</v>
      </c>
      <c r="H79" s="7"/>
      <c r="I79" s="7"/>
      <c r="J79" s="7"/>
      <c r="K79" s="7"/>
      <c r="L79" s="7"/>
      <c r="M79" s="130"/>
    </row>
    <row r="80" spans="2:13" ht="18" customHeight="1" x14ac:dyDescent="0.15">
      <c r="B80" s="152"/>
      <c r="C80" s="126" t="s">
        <v>328</v>
      </c>
      <c r="D80" s="126"/>
      <c r="E80" s="126"/>
      <c r="F80" s="127" t="s">
        <v>12</v>
      </c>
      <c r="G80" s="4">
        <v>1</v>
      </c>
      <c r="H80" s="7"/>
      <c r="I80" s="7"/>
      <c r="J80" s="7"/>
      <c r="K80" s="7"/>
      <c r="L80" s="7"/>
      <c r="M80" s="130"/>
    </row>
    <row r="81" spans="2:13" ht="18" customHeight="1" x14ac:dyDescent="0.15">
      <c r="B81" s="152"/>
      <c r="C81" s="126" t="s">
        <v>329</v>
      </c>
      <c r="D81" s="126"/>
      <c r="E81" s="46"/>
      <c r="F81" s="127" t="s">
        <v>12</v>
      </c>
      <c r="G81" s="4">
        <v>1</v>
      </c>
      <c r="H81" s="7"/>
      <c r="I81" s="7"/>
      <c r="J81" s="7"/>
      <c r="K81" s="7"/>
      <c r="L81" s="7"/>
      <c r="M81" s="130"/>
    </row>
    <row r="82" spans="2:13" ht="18" customHeight="1" x14ac:dyDescent="0.15">
      <c r="B82" s="152"/>
      <c r="C82" s="126" t="s">
        <v>122</v>
      </c>
      <c r="D82" s="126"/>
      <c r="E82" s="126" t="s">
        <v>747</v>
      </c>
      <c r="F82" s="127" t="s">
        <v>63</v>
      </c>
      <c r="G82" s="4">
        <v>5</v>
      </c>
      <c r="H82" s="7"/>
      <c r="I82" s="7"/>
      <c r="J82" s="7"/>
      <c r="K82" s="7"/>
      <c r="L82" s="7"/>
      <c r="M82" s="130"/>
    </row>
    <row r="83" spans="2:13" ht="18" customHeight="1" x14ac:dyDescent="0.15">
      <c r="B83" s="152"/>
      <c r="C83" s="126" t="s">
        <v>209</v>
      </c>
      <c r="D83" s="6"/>
      <c r="E83" s="126" t="s">
        <v>469</v>
      </c>
      <c r="F83" s="127" t="s">
        <v>12</v>
      </c>
      <c r="G83" s="4">
        <v>1</v>
      </c>
      <c r="H83" s="7"/>
      <c r="I83" s="7"/>
      <c r="J83" s="7"/>
      <c r="K83" s="7"/>
      <c r="L83" s="7"/>
      <c r="M83" s="130"/>
    </row>
    <row r="84" spans="2:13" ht="18" customHeight="1" x14ac:dyDescent="0.15">
      <c r="B84" s="152"/>
      <c r="C84" s="126" t="s">
        <v>470</v>
      </c>
      <c r="D84" s="6"/>
      <c r="E84" s="126" t="s">
        <v>471</v>
      </c>
      <c r="F84" s="127" t="s">
        <v>12</v>
      </c>
      <c r="G84" s="4">
        <v>1</v>
      </c>
      <c r="H84" s="7"/>
      <c r="I84" s="7"/>
      <c r="J84" s="7"/>
      <c r="K84" s="7"/>
      <c r="L84" s="7"/>
      <c r="M84" s="130"/>
    </row>
    <row r="85" spans="2:13" ht="18" customHeight="1" x14ac:dyDescent="0.15">
      <c r="B85" s="152"/>
      <c r="C85" s="126" t="s">
        <v>208</v>
      </c>
      <c r="D85" s="126"/>
      <c r="E85" s="126"/>
      <c r="F85" s="127" t="s">
        <v>12</v>
      </c>
      <c r="G85" s="4">
        <v>1</v>
      </c>
      <c r="H85" s="7"/>
      <c r="I85" s="7"/>
      <c r="J85" s="7"/>
      <c r="K85" s="7"/>
      <c r="L85" s="7"/>
      <c r="M85" s="130"/>
    </row>
    <row r="86" spans="2:13" ht="18" customHeight="1" x14ac:dyDescent="0.15">
      <c r="B86" s="152"/>
      <c r="C86" s="126" t="s">
        <v>468</v>
      </c>
      <c r="D86" s="126"/>
      <c r="E86" s="47"/>
      <c r="F86" s="127" t="s">
        <v>12</v>
      </c>
      <c r="G86" s="4">
        <v>1</v>
      </c>
      <c r="H86" s="7"/>
      <c r="I86" s="7"/>
      <c r="J86" s="7"/>
      <c r="K86" s="7"/>
      <c r="L86" s="7"/>
      <c r="M86" s="130"/>
    </row>
    <row r="87" spans="2:13" ht="18" customHeight="1" x14ac:dyDescent="0.15">
      <c r="B87" s="152"/>
      <c r="C87" s="126" t="s">
        <v>207</v>
      </c>
      <c r="D87" s="126"/>
      <c r="E87" s="126"/>
      <c r="F87" s="127" t="s">
        <v>12</v>
      </c>
      <c r="G87" s="4">
        <v>1</v>
      </c>
      <c r="H87" s="7"/>
      <c r="I87" s="7"/>
      <c r="J87" s="7"/>
      <c r="K87" s="7"/>
      <c r="L87" s="7"/>
      <c r="M87" s="130"/>
    </row>
    <row r="88" spans="2:13" ht="18" customHeight="1" x14ac:dyDescent="0.15">
      <c r="B88" s="152"/>
      <c r="C88" s="126" t="s">
        <v>472</v>
      </c>
      <c r="D88" s="126"/>
      <c r="E88" s="126"/>
      <c r="F88" s="127" t="s">
        <v>12</v>
      </c>
      <c r="G88" s="4">
        <v>1</v>
      </c>
      <c r="H88" s="7"/>
      <c r="I88" s="7"/>
      <c r="J88" s="7"/>
      <c r="K88" s="7"/>
      <c r="L88" s="7"/>
      <c r="M88" s="130"/>
    </row>
    <row r="89" spans="2:13" ht="19.350000000000001" customHeight="1" x14ac:dyDescent="0.15">
      <c r="B89" s="152"/>
      <c r="C89" s="126" t="s">
        <v>316</v>
      </c>
      <c r="D89" s="126"/>
      <c r="E89" s="47"/>
      <c r="F89" s="127" t="s">
        <v>12</v>
      </c>
      <c r="G89" s="4">
        <v>1</v>
      </c>
      <c r="H89" s="7"/>
      <c r="I89" s="7"/>
      <c r="J89" s="7"/>
      <c r="K89" s="7"/>
      <c r="L89" s="7"/>
      <c r="M89" s="130"/>
    </row>
    <row r="90" spans="2:13" ht="18" customHeight="1" x14ac:dyDescent="0.15">
      <c r="B90" s="152"/>
      <c r="C90" s="126" t="s">
        <v>317</v>
      </c>
      <c r="D90" s="126"/>
      <c r="E90" s="126"/>
      <c r="F90" s="127" t="s">
        <v>12</v>
      </c>
      <c r="G90" s="4">
        <v>1</v>
      </c>
      <c r="H90" s="7"/>
      <c r="I90" s="7"/>
      <c r="J90" s="7"/>
      <c r="K90" s="7"/>
      <c r="L90" s="7"/>
      <c r="M90" s="130"/>
    </row>
    <row r="91" spans="2:13" ht="18" customHeight="1" x14ac:dyDescent="0.15">
      <c r="B91" s="152"/>
      <c r="C91" s="126"/>
      <c r="D91" s="126"/>
      <c r="E91" s="47"/>
      <c r="F91" s="127"/>
      <c r="G91" s="4"/>
      <c r="H91" s="125"/>
      <c r="I91" s="125"/>
      <c r="J91" s="125"/>
      <c r="K91" s="125"/>
      <c r="L91" s="125"/>
      <c r="M91" s="45"/>
    </row>
    <row r="92" spans="2:13" ht="18" customHeight="1" x14ac:dyDescent="0.15">
      <c r="B92" s="152"/>
      <c r="C92" s="126"/>
      <c r="D92" s="126"/>
      <c r="E92" s="126"/>
      <c r="F92" s="127"/>
      <c r="G92" s="4"/>
      <c r="H92" s="125"/>
      <c r="I92" s="125"/>
      <c r="J92" s="125"/>
      <c r="K92" s="125"/>
      <c r="L92" s="125"/>
      <c r="M92" s="45"/>
    </row>
    <row r="93" spans="2:13" ht="18" customHeight="1" x14ac:dyDescent="0.15">
      <c r="B93" s="152"/>
      <c r="C93" s="135"/>
      <c r="D93" s="126"/>
      <c r="E93" s="142"/>
      <c r="F93" s="127"/>
      <c r="G93" s="4"/>
      <c r="H93" s="125"/>
      <c r="I93" s="125"/>
      <c r="J93" s="125"/>
      <c r="K93" s="125"/>
      <c r="L93" s="125"/>
      <c r="M93" s="125"/>
    </row>
    <row r="94" spans="2:13" ht="18" customHeight="1" x14ac:dyDescent="0.15">
      <c r="B94" s="154"/>
      <c r="C94" s="135"/>
      <c r="D94" s="126"/>
      <c r="E94" s="142"/>
      <c r="F94" s="138"/>
      <c r="G94" s="4"/>
      <c r="H94" s="125"/>
      <c r="I94" s="125"/>
      <c r="J94" s="125"/>
      <c r="K94" s="125"/>
      <c r="L94" s="125"/>
      <c r="M94" s="125"/>
    </row>
    <row r="95" spans="2:13" ht="18" customHeight="1" x14ac:dyDescent="0.15">
      <c r="B95" s="154"/>
      <c r="C95" s="135"/>
      <c r="D95" s="126"/>
      <c r="E95" s="142"/>
      <c r="F95" s="127"/>
      <c r="G95" s="4"/>
      <c r="H95" s="125"/>
      <c r="I95" s="125"/>
      <c r="J95" s="125"/>
      <c r="K95" s="125"/>
      <c r="L95" s="125"/>
      <c r="M95" s="125"/>
    </row>
    <row r="96" spans="2:13" ht="18" customHeight="1" x14ac:dyDescent="0.15">
      <c r="B96" s="154"/>
      <c r="C96" s="135"/>
      <c r="D96" s="126"/>
      <c r="E96" s="142"/>
      <c r="F96" s="127"/>
      <c r="G96" s="4"/>
      <c r="H96" s="125"/>
      <c r="I96" s="125"/>
      <c r="J96" s="125"/>
      <c r="K96" s="125"/>
      <c r="L96" s="125"/>
      <c r="M96" s="125"/>
    </row>
    <row r="97" spans="2:13" ht="18" customHeight="1" x14ac:dyDescent="0.15">
      <c r="B97" s="152"/>
      <c r="C97" s="135"/>
      <c r="D97" s="6"/>
      <c r="E97" s="126"/>
      <c r="F97" s="127"/>
      <c r="G97" s="4"/>
      <c r="H97" s="125"/>
      <c r="I97" s="125"/>
      <c r="J97" s="125"/>
      <c r="K97" s="125"/>
      <c r="L97" s="125"/>
      <c r="M97" s="137"/>
    </row>
    <row r="98" spans="2:13" ht="18" customHeight="1" x14ac:dyDescent="0.15">
      <c r="B98" s="152"/>
      <c r="C98" s="135"/>
      <c r="D98" s="126"/>
      <c r="E98" s="126"/>
      <c r="F98" s="127"/>
      <c r="G98" s="4"/>
      <c r="H98" s="125"/>
      <c r="I98" s="125"/>
      <c r="J98" s="125"/>
      <c r="K98" s="125"/>
      <c r="L98" s="125"/>
      <c r="M98" s="45"/>
    </row>
    <row r="99" spans="2:13" ht="18" customHeight="1" x14ac:dyDescent="0.15">
      <c r="B99" s="152"/>
      <c r="C99" s="126"/>
      <c r="D99" s="126"/>
      <c r="E99" s="126"/>
      <c r="F99" s="127"/>
      <c r="G99" s="4"/>
      <c r="H99" s="125"/>
      <c r="I99" s="125"/>
      <c r="J99" s="125"/>
      <c r="K99" s="125"/>
      <c r="L99" s="125"/>
      <c r="M99" s="45"/>
    </row>
    <row r="100" spans="2:13" ht="18" customHeight="1" x14ac:dyDescent="0.15">
      <c r="B100" s="152"/>
      <c r="C100" s="126"/>
      <c r="D100" s="126"/>
      <c r="E100" s="126"/>
      <c r="F100" s="127"/>
      <c r="G100" s="4"/>
      <c r="H100" s="125"/>
      <c r="I100" s="125"/>
      <c r="J100" s="125"/>
      <c r="K100" s="125"/>
      <c r="L100" s="125"/>
      <c r="M100" s="45"/>
    </row>
    <row r="101" spans="2:13" ht="18" customHeight="1" x14ac:dyDescent="0.15">
      <c r="B101" s="152"/>
      <c r="C101" s="126"/>
      <c r="D101" s="126"/>
      <c r="E101" s="126"/>
      <c r="F101" s="1"/>
      <c r="G101" s="53"/>
      <c r="H101" s="125"/>
      <c r="I101" s="125"/>
      <c r="J101" s="125"/>
      <c r="K101" s="125"/>
      <c r="L101" s="125"/>
      <c r="M101" s="45"/>
    </row>
    <row r="102" spans="2:13" ht="18" customHeight="1" x14ac:dyDescent="0.15">
      <c r="B102" s="152"/>
      <c r="C102" s="126"/>
      <c r="D102" s="126"/>
      <c r="E102" s="126"/>
      <c r="F102" s="1"/>
      <c r="G102" s="53"/>
      <c r="H102" s="125"/>
      <c r="I102" s="125"/>
      <c r="J102" s="125"/>
      <c r="K102" s="125"/>
      <c r="L102" s="125"/>
      <c r="M102" s="45"/>
    </row>
    <row r="103" spans="2:13" ht="18" customHeight="1" x14ac:dyDescent="0.15">
      <c r="B103" s="152"/>
      <c r="C103" s="126"/>
      <c r="D103" s="126"/>
      <c r="E103" s="126"/>
      <c r="F103" s="1"/>
      <c r="G103" s="53"/>
      <c r="H103" s="125"/>
      <c r="I103" s="125"/>
      <c r="J103" s="125"/>
      <c r="K103" s="125"/>
      <c r="L103" s="125"/>
      <c r="M103" s="45"/>
    </row>
    <row r="104" spans="2:13" ht="18" customHeight="1" x14ac:dyDescent="0.15">
      <c r="B104" s="152"/>
      <c r="C104" s="126"/>
      <c r="D104" s="126"/>
      <c r="E104" s="126" t="s">
        <v>18</v>
      </c>
      <c r="F104" s="1"/>
      <c r="G104" s="53"/>
      <c r="H104" s="125"/>
      <c r="I104" s="125"/>
      <c r="J104" s="125"/>
      <c r="K104" s="125"/>
      <c r="L104" s="7"/>
      <c r="M104" s="45"/>
    </row>
    <row r="105" spans="2:13" ht="18" customHeight="1" x14ac:dyDescent="0.15">
      <c r="B105" s="152"/>
      <c r="C105" s="126"/>
      <c r="D105" s="126"/>
      <c r="E105" s="126"/>
      <c r="F105" s="1"/>
      <c r="G105" s="53"/>
      <c r="H105" s="125"/>
      <c r="I105" s="125"/>
      <c r="J105" s="125"/>
      <c r="K105" s="125"/>
      <c r="L105" s="125"/>
      <c r="M105" s="45"/>
    </row>
    <row r="106" spans="2:13" ht="20.100000000000001" customHeight="1" x14ac:dyDescent="0.15">
      <c r="B106" s="49"/>
      <c r="C106" s="182"/>
      <c r="D106" s="182"/>
      <c r="E106" s="182"/>
      <c r="F106" s="182"/>
      <c r="G106" s="55"/>
      <c r="H106" s="50"/>
      <c r="I106" s="50"/>
      <c r="J106" s="50"/>
      <c r="K106" s="50"/>
      <c r="L106" s="50"/>
      <c r="M106" s="51"/>
    </row>
    <row r="107" spans="2:13" ht="18" customHeight="1" x14ac:dyDescent="0.15">
      <c r="B107" s="152">
        <v>3</v>
      </c>
      <c r="C107" s="126" t="s">
        <v>114</v>
      </c>
      <c r="D107" s="126"/>
      <c r="E107" s="46"/>
      <c r="F107" s="127"/>
      <c r="G107" s="4"/>
      <c r="H107" s="125"/>
      <c r="I107" s="125"/>
      <c r="J107" s="125"/>
      <c r="K107" s="125"/>
      <c r="L107" s="125"/>
      <c r="M107" s="45"/>
    </row>
    <row r="108" spans="2:13" ht="18" customHeight="1" x14ac:dyDescent="0.15">
      <c r="B108" s="152"/>
      <c r="C108" s="126"/>
      <c r="D108" s="126"/>
      <c r="E108" s="46"/>
      <c r="F108" s="1"/>
      <c r="G108" s="53"/>
      <c r="H108" s="125"/>
      <c r="I108" s="125"/>
      <c r="J108" s="125"/>
      <c r="K108" s="125"/>
      <c r="L108" s="125"/>
      <c r="M108" s="45"/>
    </row>
    <row r="109" spans="2:13" ht="18" customHeight="1" x14ac:dyDescent="0.15">
      <c r="B109" s="152"/>
      <c r="C109" s="126" t="s">
        <v>206</v>
      </c>
      <c r="D109" s="126"/>
      <c r="E109" s="46" t="s">
        <v>473</v>
      </c>
      <c r="F109" s="127" t="s">
        <v>196</v>
      </c>
      <c r="G109" s="4">
        <v>1</v>
      </c>
      <c r="H109" s="7"/>
      <c r="I109" s="7"/>
      <c r="J109" s="7"/>
      <c r="K109" s="7"/>
      <c r="L109" s="7"/>
      <c r="M109" s="130"/>
    </row>
    <row r="110" spans="2:13" ht="18" customHeight="1" x14ac:dyDescent="0.15">
      <c r="B110" s="152"/>
      <c r="C110" s="126" t="s">
        <v>205</v>
      </c>
      <c r="D110" s="126"/>
      <c r="E110" s="46"/>
      <c r="F110" s="127" t="s">
        <v>63</v>
      </c>
      <c r="G110" s="4">
        <v>16</v>
      </c>
      <c r="H110" s="7"/>
      <c r="I110" s="7"/>
      <c r="J110" s="7"/>
      <c r="K110" s="7"/>
      <c r="L110" s="7"/>
      <c r="M110" s="130"/>
    </row>
    <row r="111" spans="2:13" ht="18" customHeight="1" x14ac:dyDescent="0.15">
      <c r="B111" s="152"/>
      <c r="C111" s="126" t="s">
        <v>474</v>
      </c>
      <c r="D111" s="126"/>
      <c r="E111" s="46" t="s">
        <v>748</v>
      </c>
      <c r="F111" s="127" t="s">
        <v>63</v>
      </c>
      <c r="G111" s="4">
        <v>2</v>
      </c>
      <c r="H111" s="7"/>
      <c r="I111" s="7"/>
      <c r="J111" s="7"/>
      <c r="K111" s="7"/>
      <c r="L111" s="7"/>
      <c r="M111" s="130"/>
    </row>
    <row r="112" spans="2:13" ht="18" customHeight="1" x14ac:dyDescent="0.15">
      <c r="B112" s="152"/>
      <c r="C112" s="126" t="s">
        <v>204</v>
      </c>
      <c r="D112" s="126"/>
      <c r="E112" s="46"/>
      <c r="F112" s="127" t="s">
        <v>12</v>
      </c>
      <c r="G112" s="4">
        <v>1</v>
      </c>
      <c r="H112" s="7"/>
      <c r="I112" s="7"/>
      <c r="J112" s="7"/>
      <c r="K112" s="7"/>
      <c r="L112" s="7"/>
      <c r="M112" s="130"/>
    </row>
    <row r="113" spans="2:13" ht="18" customHeight="1" x14ac:dyDescent="0.15">
      <c r="B113" s="152"/>
      <c r="C113" s="126" t="s">
        <v>318</v>
      </c>
      <c r="D113" s="126"/>
      <c r="E113" s="46"/>
      <c r="F113" s="127" t="s">
        <v>12</v>
      </c>
      <c r="G113" s="4">
        <v>1</v>
      </c>
      <c r="H113" s="7"/>
      <c r="I113" s="7"/>
      <c r="J113" s="7"/>
      <c r="K113" s="7"/>
      <c r="L113" s="7"/>
      <c r="M113" s="130"/>
    </row>
    <row r="114" spans="2:13" ht="18" customHeight="1" x14ac:dyDescent="0.15">
      <c r="B114" s="152"/>
      <c r="C114" s="126" t="s">
        <v>319</v>
      </c>
      <c r="D114" s="126"/>
      <c r="E114" s="46"/>
      <c r="F114" s="127" t="s">
        <v>12</v>
      </c>
      <c r="G114" s="4">
        <v>1</v>
      </c>
      <c r="H114" s="7"/>
      <c r="I114" s="7"/>
      <c r="J114" s="7"/>
      <c r="K114" s="7"/>
      <c r="L114" s="7"/>
      <c r="M114" s="130"/>
    </row>
    <row r="115" spans="2:13" ht="18" customHeight="1" x14ac:dyDescent="0.15">
      <c r="B115" s="152"/>
      <c r="C115" s="126" t="s">
        <v>203</v>
      </c>
      <c r="D115" s="126"/>
      <c r="E115" s="46"/>
      <c r="F115" s="127" t="s">
        <v>12</v>
      </c>
      <c r="G115" s="4">
        <v>1</v>
      </c>
      <c r="H115" s="7"/>
      <c r="I115" s="7"/>
      <c r="J115" s="7"/>
      <c r="K115" s="7"/>
      <c r="L115" s="7"/>
      <c r="M115" s="130"/>
    </row>
    <row r="116" spans="2:13" ht="18" customHeight="1" x14ac:dyDescent="0.15">
      <c r="B116" s="152"/>
      <c r="C116" s="126" t="s">
        <v>318</v>
      </c>
      <c r="D116" s="126"/>
      <c r="E116" s="46"/>
      <c r="F116" s="127" t="s">
        <v>12</v>
      </c>
      <c r="G116" s="4">
        <v>1</v>
      </c>
      <c r="H116" s="7"/>
      <c r="I116" s="7"/>
      <c r="J116" s="7"/>
      <c r="K116" s="7"/>
      <c r="L116" s="7"/>
      <c r="M116" s="130"/>
    </row>
    <row r="117" spans="2:13" ht="18" customHeight="1" x14ac:dyDescent="0.15">
      <c r="B117" s="152"/>
      <c r="C117" s="126" t="s">
        <v>320</v>
      </c>
      <c r="D117" s="126"/>
      <c r="E117" s="46"/>
      <c r="F117" s="127" t="s">
        <v>12</v>
      </c>
      <c r="G117" s="4">
        <v>1</v>
      </c>
      <c r="H117" s="7"/>
      <c r="I117" s="7"/>
      <c r="J117" s="7"/>
      <c r="K117" s="7"/>
      <c r="L117" s="7"/>
      <c r="M117" s="130"/>
    </row>
    <row r="118" spans="2:13" ht="18" customHeight="1" x14ac:dyDescent="0.15">
      <c r="B118" s="152"/>
      <c r="C118" s="126" t="s">
        <v>202</v>
      </c>
      <c r="D118" s="126"/>
      <c r="E118" s="46"/>
      <c r="F118" s="127" t="s">
        <v>12</v>
      </c>
      <c r="G118" s="4">
        <v>1</v>
      </c>
      <c r="H118" s="7"/>
      <c r="I118" s="7"/>
      <c r="J118" s="7"/>
      <c r="K118" s="7"/>
      <c r="L118" s="7"/>
      <c r="M118" s="130"/>
    </row>
    <row r="119" spans="2:13" ht="18" customHeight="1" x14ac:dyDescent="0.15">
      <c r="B119" s="152"/>
      <c r="C119" s="126" t="s">
        <v>318</v>
      </c>
      <c r="D119" s="126"/>
      <c r="E119" s="46"/>
      <c r="F119" s="127" t="s">
        <v>12</v>
      </c>
      <c r="G119" s="4">
        <v>1</v>
      </c>
      <c r="H119" s="7"/>
      <c r="I119" s="7"/>
      <c r="J119" s="7"/>
      <c r="K119" s="7"/>
      <c r="L119" s="7"/>
      <c r="M119" s="130"/>
    </row>
    <row r="120" spans="2:13" ht="18" customHeight="1" x14ac:dyDescent="0.15">
      <c r="B120" s="152"/>
      <c r="C120" s="126" t="s">
        <v>319</v>
      </c>
      <c r="D120" s="126"/>
      <c r="E120" s="46"/>
      <c r="F120" s="127" t="s">
        <v>12</v>
      </c>
      <c r="G120" s="4">
        <v>1</v>
      </c>
      <c r="H120" s="7"/>
      <c r="I120" s="7"/>
      <c r="J120" s="7"/>
      <c r="K120" s="7"/>
      <c r="L120" s="7"/>
      <c r="M120" s="130"/>
    </row>
    <row r="121" spans="2:13" ht="18" customHeight="1" x14ac:dyDescent="0.15">
      <c r="B121" s="152"/>
      <c r="C121" s="126" t="s">
        <v>201</v>
      </c>
      <c r="D121" s="126"/>
      <c r="E121" s="46"/>
      <c r="F121" s="127" t="s">
        <v>12</v>
      </c>
      <c r="G121" s="4">
        <v>1</v>
      </c>
      <c r="H121" s="7"/>
      <c r="I121" s="7"/>
      <c r="J121" s="7"/>
      <c r="K121" s="7"/>
      <c r="L121" s="7"/>
      <c r="M121" s="130"/>
    </row>
    <row r="122" spans="2:13" ht="18" customHeight="1" x14ac:dyDescent="0.15">
      <c r="B122" s="152"/>
      <c r="C122" s="126" t="s">
        <v>318</v>
      </c>
      <c r="D122" s="126"/>
      <c r="E122" s="46"/>
      <c r="F122" s="127" t="s">
        <v>12</v>
      </c>
      <c r="G122" s="4">
        <v>1</v>
      </c>
      <c r="H122" s="7"/>
      <c r="I122" s="7"/>
      <c r="J122" s="7"/>
      <c r="K122" s="7"/>
      <c r="L122" s="7"/>
      <c r="M122" s="130"/>
    </row>
    <row r="123" spans="2:13" ht="18" customHeight="1" x14ac:dyDescent="0.15">
      <c r="B123" s="152"/>
      <c r="C123" s="126" t="s">
        <v>321</v>
      </c>
      <c r="D123" s="126"/>
      <c r="E123" s="46"/>
      <c r="F123" s="127" t="s">
        <v>12</v>
      </c>
      <c r="G123" s="4">
        <v>1</v>
      </c>
      <c r="H123" s="7"/>
      <c r="I123" s="7"/>
      <c r="J123" s="7"/>
      <c r="K123" s="7"/>
      <c r="L123" s="7"/>
      <c r="M123" s="130"/>
    </row>
    <row r="124" spans="2:13" ht="18" customHeight="1" x14ac:dyDescent="0.15">
      <c r="B124" s="152"/>
      <c r="C124" s="126" t="s">
        <v>200</v>
      </c>
      <c r="D124" s="126"/>
      <c r="E124" s="46"/>
      <c r="F124" s="127" t="s">
        <v>12</v>
      </c>
      <c r="G124" s="4">
        <v>1</v>
      </c>
      <c r="H124" s="7"/>
      <c r="I124" s="7"/>
      <c r="J124" s="7"/>
      <c r="K124" s="7"/>
      <c r="L124" s="7"/>
      <c r="M124" s="130"/>
    </row>
    <row r="125" spans="2:13" ht="18" customHeight="1" x14ac:dyDescent="0.15">
      <c r="B125" s="152"/>
      <c r="C125" s="126" t="s">
        <v>318</v>
      </c>
      <c r="D125" s="126"/>
      <c r="E125" s="46"/>
      <c r="F125" s="127" t="s">
        <v>12</v>
      </c>
      <c r="G125" s="4">
        <v>1</v>
      </c>
      <c r="H125" s="7"/>
      <c r="I125" s="7"/>
      <c r="J125" s="7"/>
      <c r="K125" s="7"/>
      <c r="L125" s="7"/>
      <c r="M125" s="130"/>
    </row>
    <row r="126" spans="2:13" ht="18" customHeight="1" x14ac:dyDescent="0.15">
      <c r="B126" s="152"/>
      <c r="C126" s="126" t="s">
        <v>475</v>
      </c>
      <c r="D126" s="126" t="s">
        <v>476</v>
      </c>
      <c r="E126" s="46"/>
      <c r="F126" s="127" t="s">
        <v>12</v>
      </c>
      <c r="G126" s="4">
        <v>1</v>
      </c>
      <c r="H126" s="7"/>
      <c r="I126" s="7"/>
      <c r="J126" s="7"/>
      <c r="K126" s="7"/>
      <c r="L126" s="7"/>
      <c r="M126" s="130"/>
    </row>
    <row r="127" spans="2:13" ht="18" customHeight="1" x14ac:dyDescent="0.15">
      <c r="B127" s="152"/>
      <c r="C127" s="126" t="s">
        <v>322</v>
      </c>
      <c r="D127" s="126"/>
      <c r="E127" s="46"/>
      <c r="F127" s="127" t="s">
        <v>12</v>
      </c>
      <c r="G127" s="4">
        <v>1</v>
      </c>
      <c r="H127" s="7"/>
      <c r="I127" s="7"/>
      <c r="J127" s="7"/>
      <c r="K127" s="7"/>
      <c r="L127" s="7"/>
      <c r="M127" s="130"/>
    </row>
    <row r="128" spans="2:13" ht="18" customHeight="1" x14ac:dyDescent="0.15">
      <c r="B128" s="152"/>
      <c r="C128" s="126" t="s">
        <v>259</v>
      </c>
      <c r="D128" s="126"/>
      <c r="E128" s="46"/>
      <c r="F128" s="127" t="s">
        <v>63</v>
      </c>
      <c r="G128" s="4">
        <v>19</v>
      </c>
      <c r="H128" s="7"/>
      <c r="I128" s="7"/>
      <c r="J128" s="7"/>
      <c r="K128" s="7"/>
      <c r="L128" s="7"/>
      <c r="M128" s="130"/>
    </row>
    <row r="129" spans="2:13" ht="18" customHeight="1" x14ac:dyDescent="0.15">
      <c r="B129" s="152"/>
      <c r="C129" s="135" t="s">
        <v>713</v>
      </c>
      <c r="D129" s="126"/>
      <c r="E129" s="140"/>
      <c r="F129" s="127" t="s">
        <v>63</v>
      </c>
      <c r="G129" s="4">
        <v>21</v>
      </c>
      <c r="H129" s="7"/>
      <c r="I129" s="7"/>
      <c r="J129" s="7"/>
      <c r="K129" s="7"/>
      <c r="L129" s="7"/>
      <c r="M129" s="130"/>
    </row>
    <row r="130" spans="2:13" ht="18" customHeight="1" x14ac:dyDescent="0.15">
      <c r="B130" s="152"/>
      <c r="C130" s="135" t="s">
        <v>712</v>
      </c>
      <c r="D130" s="126"/>
      <c r="E130" s="140"/>
      <c r="F130" s="127" t="s">
        <v>63</v>
      </c>
      <c r="G130" s="4">
        <v>5</v>
      </c>
      <c r="H130" s="7"/>
      <c r="I130" s="7"/>
      <c r="J130" s="7"/>
      <c r="K130" s="7"/>
      <c r="L130" s="7"/>
      <c r="M130" s="130"/>
    </row>
    <row r="131" spans="2:13" ht="18" customHeight="1" x14ac:dyDescent="0.15">
      <c r="B131" s="152"/>
      <c r="C131" s="135" t="s">
        <v>714</v>
      </c>
      <c r="D131" s="126"/>
      <c r="E131" s="140"/>
      <c r="F131" s="127" t="s">
        <v>63</v>
      </c>
      <c r="G131" s="4">
        <v>1</v>
      </c>
      <c r="H131" s="7"/>
      <c r="I131" s="7"/>
      <c r="J131" s="7"/>
      <c r="K131" s="7"/>
      <c r="L131" s="7"/>
      <c r="M131" s="130"/>
    </row>
    <row r="132" spans="2:13" ht="18" customHeight="1" x14ac:dyDescent="0.15">
      <c r="B132" s="152"/>
      <c r="C132" s="126"/>
      <c r="D132" s="126"/>
      <c r="E132" s="46"/>
      <c r="F132" s="127"/>
      <c r="G132" s="4"/>
      <c r="H132" s="4"/>
      <c r="I132" s="4"/>
      <c r="J132" s="4"/>
      <c r="K132" s="4"/>
      <c r="L132" s="4"/>
      <c r="M132" s="4"/>
    </row>
    <row r="133" spans="2:13" ht="18" customHeight="1" x14ac:dyDescent="0.15">
      <c r="B133" s="152"/>
      <c r="C133" s="126"/>
      <c r="D133" s="126"/>
      <c r="E133" s="46"/>
      <c r="F133" s="127"/>
      <c r="G133" s="4"/>
      <c r="H133" s="4"/>
      <c r="I133" s="4"/>
      <c r="J133" s="4"/>
      <c r="K133" s="4"/>
      <c r="L133" s="4"/>
      <c r="M133" s="4"/>
    </row>
    <row r="134" spans="2:13" ht="18" customHeight="1" x14ac:dyDescent="0.15">
      <c r="B134" s="152"/>
      <c r="C134" s="135"/>
      <c r="D134" s="126"/>
      <c r="E134" s="140"/>
      <c r="F134" s="140"/>
      <c r="G134" s="140"/>
      <c r="H134" s="140"/>
      <c r="I134" s="140"/>
      <c r="J134" s="140"/>
      <c r="K134" s="140"/>
      <c r="L134" s="140"/>
      <c r="M134" s="140"/>
    </row>
    <row r="135" spans="2:13" ht="18" customHeight="1" x14ac:dyDescent="0.15">
      <c r="B135" s="152"/>
      <c r="C135" s="135"/>
      <c r="D135" s="126"/>
      <c r="E135" s="140"/>
      <c r="F135" s="127"/>
      <c r="G135" s="4"/>
      <c r="H135" s="80"/>
      <c r="I135" s="80"/>
      <c r="J135" s="80"/>
      <c r="K135" s="80"/>
      <c r="L135" s="80"/>
      <c r="M135" s="80"/>
    </row>
    <row r="136" spans="2:13" ht="18" customHeight="1" x14ac:dyDescent="0.15">
      <c r="B136" s="154"/>
      <c r="C136" s="135"/>
      <c r="D136" s="126"/>
      <c r="E136" s="140"/>
      <c r="F136" s="138"/>
      <c r="G136" s="4"/>
      <c r="H136" s="80"/>
      <c r="I136" s="80"/>
      <c r="J136" s="80"/>
      <c r="K136" s="80"/>
      <c r="L136" s="80"/>
      <c r="M136" s="80"/>
    </row>
    <row r="137" spans="2:13" ht="18" customHeight="1" x14ac:dyDescent="0.15">
      <c r="B137" s="154"/>
      <c r="C137" s="135"/>
      <c r="D137" s="126"/>
      <c r="E137" s="140"/>
      <c r="F137" s="127"/>
      <c r="G137" s="4"/>
      <c r="H137" s="80"/>
      <c r="I137" s="80"/>
      <c r="J137" s="80"/>
      <c r="K137" s="80"/>
      <c r="L137" s="80"/>
      <c r="M137" s="80"/>
    </row>
    <row r="138" spans="2:13" ht="18" customHeight="1" x14ac:dyDescent="0.15">
      <c r="B138" s="154"/>
      <c r="C138" s="135"/>
      <c r="D138" s="126"/>
      <c r="E138" s="140"/>
      <c r="F138" s="127"/>
      <c r="G138" s="4"/>
      <c r="H138" s="80"/>
      <c r="I138" s="80"/>
      <c r="J138" s="80"/>
      <c r="K138" s="80"/>
      <c r="L138" s="80"/>
      <c r="M138" s="80"/>
    </row>
    <row r="139" spans="2:13" ht="18" customHeight="1" x14ac:dyDescent="0.15">
      <c r="B139" s="152"/>
      <c r="C139" s="135"/>
      <c r="D139" s="6"/>
      <c r="E139" s="6"/>
      <c r="F139" s="6"/>
      <c r="G139" s="6"/>
      <c r="H139" s="80"/>
      <c r="I139" s="80"/>
      <c r="J139" s="80"/>
      <c r="K139" s="80"/>
      <c r="L139" s="80"/>
      <c r="M139" s="80"/>
    </row>
    <row r="140" spans="2:13" ht="18" customHeight="1" x14ac:dyDescent="0.15">
      <c r="B140" s="152"/>
      <c r="C140" s="126"/>
      <c r="D140" s="126"/>
      <c r="E140" s="126" t="s">
        <v>18</v>
      </c>
      <c r="F140" s="127"/>
      <c r="G140" s="4"/>
      <c r="H140" s="80"/>
      <c r="I140" s="80"/>
      <c r="J140" s="80"/>
      <c r="K140" s="80"/>
      <c r="L140" s="97"/>
      <c r="M140" s="80"/>
    </row>
    <row r="141" spans="2:13" ht="18" customHeight="1" x14ac:dyDescent="0.15">
      <c r="B141" s="89"/>
      <c r="C141" s="89"/>
      <c r="D141" s="89"/>
      <c r="E141" s="126"/>
      <c r="F141" s="88"/>
      <c r="G141" s="88"/>
      <c r="H141" s="88"/>
      <c r="I141" s="88"/>
      <c r="J141" s="88"/>
      <c r="K141" s="88"/>
      <c r="L141" s="88"/>
      <c r="M141" s="124"/>
    </row>
    <row r="142" spans="2:13" ht="18" customHeight="1" x14ac:dyDescent="0.15">
      <c r="B142" s="57"/>
      <c r="C142" s="57"/>
      <c r="D142" s="57"/>
      <c r="E142" s="57"/>
      <c r="F142" s="129"/>
      <c r="G142" s="129"/>
      <c r="H142" s="129"/>
      <c r="I142" s="129"/>
      <c r="J142" s="129"/>
      <c r="K142" s="129"/>
      <c r="L142" s="129"/>
      <c r="M142" s="101"/>
    </row>
    <row r="143" spans="2:13" ht="18" customHeight="1" x14ac:dyDescent="0.15">
      <c r="B143" s="152">
        <v>4</v>
      </c>
      <c r="C143" s="126" t="s">
        <v>115</v>
      </c>
      <c r="D143" s="126"/>
      <c r="E143" s="56"/>
      <c r="F143" s="127"/>
      <c r="G143" s="4"/>
      <c r="H143" s="72"/>
      <c r="I143" s="72"/>
      <c r="J143" s="72"/>
      <c r="K143" s="72"/>
      <c r="L143" s="72"/>
      <c r="M143" s="73"/>
    </row>
    <row r="144" spans="2:13" ht="18" customHeight="1" x14ac:dyDescent="0.15">
      <c r="B144" s="152"/>
      <c r="C144" s="126"/>
      <c r="D144" s="126"/>
      <c r="E144" s="56"/>
      <c r="F144" s="1"/>
      <c r="G144" s="53"/>
      <c r="H144" s="72"/>
      <c r="I144" s="72"/>
      <c r="J144" s="72"/>
      <c r="K144" s="72"/>
      <c r="L144" s="72"/>
      <c r="M144" s="73"/>
    </row>
    <row r="145" spans="2:13" ht="18" customHeight="1" x14ac:dyDescent="0.15">
      <c r="B145" s="152"/>
      <c r="C145" s="126" t="s">
        <v>478</v>
      </c>
      <c r="D145" s="126"/>
      <c r="E145" s="46" t="s">
        <v>479</v>
      </c>
      <c r="F145" s="127" t="s">
        <v>196</v>
      </c>
      <c r="G145" s="4">
        <v>1</v>
      </c>
      <c r="H145" s="7"/>
      <c r="I145" s="7"/>
      <c r="J145" s="7"/>
      <c r="K145" s="7"/>
      <c r="L145" s="7"/>
      <c r="M145" s="130"/>
    </row>
    <row r="146" spans="2:13" ht="18" customHeight="1" x14ac:dyDescent="0.15">
      <c r="B146" s="152"/>
      <c r="C146" s="126" t="s">
        <v>199</v>
      </c>
      <c r="D146" s="126"/>
      <c r="E146" s="46" t="s">
        <v>480</v>
      </c>
      <c r="F146" s="127" t="s">
        <v>198</v>
      </c>
      <c r="G146" s="4">
        <v>1</v>
      </c>
      <c r="H146" s="7"/>
      <c r="I146" s="7"/>
      <c r="J146" s="7"/>
      <c r="K146" s="7"/>
      <c r="L146" s="7"/>
      <c r="M146" s="130"/>
    </row>
    <row r="147" spans="2:13" ht="18" customHeight="1" x14ac:dyDescent="0.15">
      <c r="B147" s="152"/>
      <c r="C147" s="126" t="s">
        <v>197</v>
      </c>
      <c r="D147" s="126"/>
      <c r="E147" s="126" t="s">
        <v>481</v>
      </c>
      <c r="F147" s="127" t="s">
        <v>196</v>
      </c>
      <c r="G147" s="4">
        <v>8</v>
      </c>
      <c r="H147" s="7"/>
      <c r="I147" s="7"/>
      <c r="J147" s="7"/>
      <c r="K147" s="7"/>
      <c r="L147" s="7"/>
      <c r="M147" s="130"/>
    </row>
    <row r="148" spans="2:13" ht="18" customHeight="1" x14ac:dyDescent="0.15">
      <c r="B148" s="152"/>
      <c r="C148" s="126" t="s">
        <v>482</v>
      </c>
      <c r="D148" s="126"/>
      <c r="E148" s="47" t="s">
        <v>483</v>
      </c>
      <c r="F148" s="127" t="s">
        <v>196</v>
      </c>
      <c r="G148" s="4">
        <v>3</v>
      </c>
      <c r="H148" s="7"/>
      <c r="I148" s="7"/>
      <c r="J148" s="7"/>
      <c r="K148" s="7"/>
      <c r="L148" s="7"/>
      <c r="M148" s="130"/>
    </row>
    <row r="149" spans="2:13" ht="18" customHeight="1" x14ac:dyDescent="0.15">
      <c r="B149" s="152"/>
      <c r="C149" s="126" t="s">
        <v>451</v>
      </c>
      <c r="D149" s="126"/>
      <c r="E149" s="126" t="s">
        <v>484</v>
      </c>
      <c r="F149" s="127" t="s">
        <v>196</v>
      </c>
      <c r="G149" s="4">
        <v>3</v>
      </c>
      <c r="H149" s="7"/>
      <c r="I149" s="7"/>
      <c r="J149" s="7"/>
      <c r="K149" s="7"/>
      <c r="L149" s="7"/>
      <c r="M149" s="130"/>
    </row>
    <row r="150" spans="2:13" ht="18" customHeight="1" x14ac:dyDescent="0.15">
      <c r="B150" s="152"/>
      <c r="C150" s="126" t="s">
        <v>378</v>
      </c>
      <c r="D150" s="126"/>
      <c r="E150" s="126"/>
      <c r="F150" s="127" t="s">
        <v>12</v>
      </c>
      <c r="G150" s="4">
        <v>1</v>
      </c>
      <c r="H150" s="7"/>
      <c r="I150" s="7"/>
      <c r="J150" s="7"/>
      <c r="K150" s="7"/>
      <c r="L150" s="7"/>
      <c r="M150" s="130"/>
    </row>
    <row r="151" spans="2:13" ht="18" customHeight="1" x14ac:dyDescent="0.15">
      <c r="B151" s="152"/>
      <c r="C151" s="126" t="s">
        <v>318</v>
      </c>
      <c r="D151" s="126"/>
      <c r="E151" s="126"/>
      <c r="F151" s="127" t="s">
        <v>12</v>
      </c>
      <c r="G151" s="4">
        <v>1</v>
      </c>
      <c r="H151" s="7"/>
      <c r="I151" s="7"/>
      <c r="J151" s="7"/>
      <c r="K151" s="7"/>
      <c r="L151" s="7"/>
      <c r="M151" s="130"/>
    </row>
    <row r="152" spans="2:13" ht="18" customHeight="1" x14ac:dyDescent="0.15">
      <c r="B152" s="152"/>
      <c r="C152" s="126" t="s">
        <v>323</v>
      </c>
      <c r="D152" s="126"/>
      <c r="E152" s="126"/>
      <c r="F152" s="127" t="s">
        <v>12</v>
      </c>
      <c r="G152" s="4">
        <v>1</v>
      </c>
      <c r="H152" s="7"/>
      <c r="I152" s="7"/>
      <c r="J152" s="7"/>
      <c r="K152" s="7"/>
      <c r="L152" s="7"/>
      <c r="M152" s="130"/>
    </row>
    <row r="153" spans="2:13" ht="18" customHeight="1" x14ac:dyDescent="0.15">
      <c r="B153" s="152"/>
      <c r="C153" s="126" t="s">
        <v>485</v>
      </c>
      <c r="D153" s="126"/>
      <c r="E153" s="126" t="s">
        <v>486</v>
      </c>
      <c r="F153" s="127" t="s">
        <v>196</v>
      </c>
      <c r="G153" s="4">
        <v>1</v>
      </c>
      <c r="H153" s="7"/>
      <c r="I153" s="7"/>
      <c r="J153" s="7"/>
      <c r="K153" s="7"/>
      <c r="L153" s="7"/>
      <c r="M153" s="130"/>
    </row>
    <row r="154" spans="2:13" ht="18" customHeight="1" x14ac:dyDescent="0.15">
      <c r="B154" s="152"/>
      <c r="C154" s="126" t="s">
        <v>195</v>
      </c>
      <c r="D154" s="126"/>
      <c r="E154" s="126"/>
      <c r="F154" s="127" t="s">
        <v>193</v>
      </c>
      <c r="G154" s="4">
        <v>276</v>
      </c>
      <c r="H154" s="7"/>
      <c r="I154" s="7"/>
      <c r="J154" s="7"/>
      <c r="K154" s="7"/>
      <c r="L154" s="7"/>
      <c r="M154" s="130"/>
    </row>
    <row r="155" spans="2:13" ht="18" customHeight="1" x14ac:dyDescent="0.15">
      <c r="B155" s="152"/>
      <c r="C155" s="126" t="s">
        <v>194</v>
      </c>
      <c r="D155" s="126"/>
      <c r="E155" s="126"/>
      <c r="F155" s="127" t="s">
        <v>193</v>
      </c>
      <c r="G155" s="4">
        <v>152</v>
      </c>
      <c r="H155" s="7"/>
      <c r="I155" s="7"/>
      <c r="J155" s="7"/>
      <c r="K155" s="7"/>
      <c r="L155" s="7"/>
      <c r="M155" s="130"/>
    </row>
    <row r="156" spans="2:13" ht="18" customHeight="1" x14ac:dyDescent="0.15">
      <c r="B156" s="152"/>
      <c r="C156" s="126" t="s">
        <v>487</v>
      </c>
      <c r="D156" s="126"/>
      <c r="E156" s="126" t="s">
        <v>488</v>
      </c>
      <c r="F156" s="127" t="s">
        <v>196</v>
      </c>
      <c r="G156" s="4">
        <v>27</v>
      </c>
      <c r="H156" s="7"/>
      <c r="I156" s="7"/>
      <c r="J156" s="7"/>
      <c r="K156" s="7"/>
      <c r="L156" s="7"/>
      <c r="M156" s="130"/>
    </row>
    <row r="157" spans="2:13" ht="18" customHeight="1" x14ac:dyDescent="0.15">
      <c r="B157" s="152"/>
      <c r="C157" s="126" t="s">
        <v>324</v>
      </c>
      <c r="D157" s="126"/>
      <c r="E157" s="126"/>
      <c r="F157" s="127" t="s">
        <v>12</v>
      </c>
      <c r="G157" s="4">
        <v>1</v>
      </c>
      <c r="H157" s="7"/>
      <c r="I157" s="7"/>
      <c r="J157" s="7"/>
      <c r="K157" s="7"/>
      <c r="L157" s="7"/>
      <c r="M157" s="130"/>
    </row>
    <row r="158" spans="2:13" ht="18" customHeight="1" x14ac:dyDescent="0.15">
      <c r="B158" s="152"/>
      <c r="C158" s="126" t="s">
        <v>489</v>
      </c>
      <c r="D158" s="126"/>
      <c r="E158" s="126" t="s">
        <v>490</v>
      </c>
      <c r="F158" s="127" t="s">
        <v>63</v>
      </c>
      <c r="G158" s="4">
        <v>1</v>
      </c>
      <c r="H158" s="7"/>
      <c r="I158" s="7"/>
      <c r="J158" s="7"/>
      <c r="K158" s="7"/>
      <c r="L158" s="7"/>
      <c r="M158" s="130"/>
    </row>
    <row r="159" spans="2:13" ht="18" customHeight="1" x14ac:dyDescent="0.15">
      <c r="B159" s="152"/>
      <c r="C159" s="126" t="s">
        <v>491</v>
      </c>
      <c r="D159" s="126"/>
      <c r="E159" s="126" t="s">
        <v>492</v>
      </c>
      <c r="F159" s="127" t="s">
        <v>198</v>
      </c>
      <c r="G159" s="4">
        <v>1</v>
      </c>
      <c r="H159" s="7"/>
      <c r="I159" s="7"/>
      <c r="J159" s="7"/>
      <c r="K159" s="7"/>
      <c r="L159" s="7"/>
      <c r="M159" s="130"/>
    </row>
    <row r="160" spans="2:13" ht="18" customHeight="1" x14ac:dyDescent="0.15">
      <c r="B160" s="152"/>
      <c r="C160" s="126" t="s">
        <v>325</v>
      </c>
      <c r="D160" s="126"/>
      <c r="E160" s="126" t="s">
        <v>493</v>
      </c>
      <c r="F160" s="127" t="s">
        <v>494</v>
      </c>
      <c r="G160" s="4">
        <v>800</v>
      </c>
      <c r="H160" s="7"/>
      <c r="I160" s="7"/>
      <c r="J160" s="7"/>
      <c r="K160" s="7"/>
      <c r="L160" s="7"/>
      <c r="M160" s="130"/>
    </row>
    <row r="161" spans="2:13" ht="18" customHeight="1" x14ac:dyDescent="0.15">
      <c r="B161" s="152"/>
      <c r="C161" s="126" t="s">
        <v>495</v>
      </c>
      <c r="D161" s="126"/>
      <c r="E161" s="126" t="s">
        <v>496</v>
      </c>
      <c r="F161" s="127" t="s">
        <v>63</v>
      </c>
      <c r="G161" s="4">
        <v>1</v>
      </c>
      <c r="H161" s="7"/>
      <c r="I161" s="7"/>
      <c r="J161" s="7"/>
      <c r="K161" s="7"/>
      <c r="L161" s="7"/>
      <c r="M161" s="130"/>
    </row>
    <row r="162" spans="2:13" ht="18" customHeight="1" x14ac:dyDescent="0.15">
      <c r="B162" s="152"/>
      <c r="C162" s="126" t="s">
        <v>379</v>
      </c>
      <c r="D162" s="126"/>
      <c r="E162" s="126"/>
      <c r="F162" s="127" t="s">
        <v>12</v>
      </c>
      <c r="G162" s="4">
        <v>1</v>
      </c>
      <c r="H162" s="7"/>
      <c r="I162" s="7"/>
      <c r="J162" s="7"/>
      <c r="K162" s="7"/>
      <c r="L162" s="7"/>
      <c r="M162" s="130"/>
    </row>
    <row r="163" spans="2:13" ht="18" customHeight="1" x14ac:dyDescent="0.15">
      <c r="B163" s="152"/>
      <c r="C163" s="126" t="s">
        <v>324</v>
      </c>
      <c r="D163" s="126"/>
      <c r="E163" s="126"/>
      <c r="F163" s="127" t="s">
        <v>12</v>
      </c>
      <c r="G163" s="4">
        <v>1</v>
      </c>
      <c r="H163" s="7"/>
      <c r="I163" s="7"/>
      <c r="J163" s="7"/>
      <c r="K163" s="7"/>
      <c r="L163" s="7"/>
      <c r="M163" s="130"/>
    </row>
    <row r="164" spans="2:13" ht="18" customHeight="1" x14ac:dyDescent="0.15">
      <c r="B164" s="152"/>
      <c r="C164" s="126" t="s">
        <v>326</v>
      </c>
      <c r="D164" s="126"/>
      <c r="E164" s="126"/>
      <c r="F164" s="127" t="s">
        <v>12</v>
      </c>
      <c r="G164" s="4">
        <v>1</v>
      </c>
      <c r="H164" s="7"/>
      <c r="I164" s="7"/>
      <c r="J164" s="7"/>
      <c r="K164" s="7"/>
      <c r="L164" s="7"/>
      <c r="M164" s="130"/>
    </row>
    <row r="165" spans="2:13" ht="18" customHeight="1" x14ac:dyDescent="0.15">
      <c r="B165" s="152"/>
      <c r="C165" s="126"/>
      <c r="D165" s="126"/>
      <c r="E165" s="126"/>
      <c r="F165" s="127"/>
      <c r="G165" s="4"/>
      <c r="H165" s="125"/>
      <c r="I165" s="125"/>
      <c r="J165" s="125"/>
      <c r="K165" s="125"/>
      <c r="L165" s="125"/>
      <c r="M165" s="45"/>
    </row>
    <row r="166" spans="2:13" ht="18" customHeight="1" x14ac:dyDescent="0.15">
      <c r="B166" s="152"/>
      <c r="C166" s="126"/>
      <c r="D166" s="126"/>
      <c r="E166" s="126"/>
      <c r="F166" s="127"/>
      <c r="G166" s="4"/>
      <c r="H166" s="125"/>
      <c r="I166" s="125"/>
      <c r="J166" s="125"/>
      <c r="K166" s="125"/>
      <c r="L166" s="125"/>
      <c r="M166" s="45"/>
    </row>
    <row r="167" spans="2:13" ht="18" customHeight="1" x14ac:dyDescent="0.15">
      <c r="B167" s="152"/>
      <c r="C167" s="126"/>
      <c r="D167" s="126"/>
      <c r="E167" s="126"/>
      <c r="F167" s="127"/>
      <c r="G167" s="4"/>
      <c r="H167" s="125"/>
      <c r="I167" s="125"/>
      <c r="J167" s="125"/>
      <c r="K167" s="125"/>
      <c r="L167" s="125"/>
      <c r="M167" s="125"/>
    </row>
    <row r="168" spans="2:13" ht="18" customHeight="1" x14ac:dyDescent="0.15">
      <c r="B168" s="139"/>
      <c r="C168" s="126"/>
      <c r="D168" s="126"/>
      <c r="E168" s="126"/>
      <c r="F168" s="133"/>
      <c r="G168" s="40"/>
      <c r="H168" s="43"/>
      <c r="I168" s="43"/>
      <c r="J168" s="43"/>
      <c r="K168" s="43"/>
      <c r="L168" s="43"/>
      <c r="M168" s="43"/>
    </row>
    <row r="169" spans="2:13" ht="18" customHeight="1" x14ac:dyDescent="0.15">
      <c r="B169" s="154"/>
      <c r="C169" s="126"/>
      <c r="D169" s="126"/>
      <c r="E169" s="126"/>
      <c r="F169" s="127"/>
      <c r="G169" s="4"/>
      <c r="H169" s="125"/>
      <c r="I169" s="125"/>
      <c r="J169" s="125"/>
      <c r="K169" s="125"/>
      <c r="L169" s="125"/>
      <c r="M169" s="125"/>
    </row>
    <row r="170" spans="2:13" ht="18" customHeight="1" x14ac:dyDescent="0.15">
      <c r="B170" s="154"/>
      <c r="C170" s="126"/>
      <c r="D170" s="126"/>
      <c r="E170" s="126"/>
      <c r="F170" s="127"/>
      <c r="G170" s="4"/>
      <c r="H170" s="125"/>
      <c r="I170" s="125"/>
      <c r="J170" s="125"/>
      <c r="K170" s="125"/>
      <c r="L170" s="125"/>
      <c r="M170" s="125"/>
    </row>
    <row r="171" spans="2:13" ht="18" customHeight="1" x14ac:dyDescent="0.15">
      <c r="B171" s="154"/>
      <c r="C171" s="126"/>
      <c r="D171" s="126"/>
      <c r="E171" s="126"/>
      <c r="F171" s="127"/>
      <c r="G171" s="4"/>
      <c r="H171" s="125"/>
      <c r="I171" s="125"/>
      <c r="J171" s="125"/>
      <c r="K171" s="125"/>
      <c r="L171" s="125"/>
      <c r="M171" s="125"/>
    </row>
    <row r="172" spans="2:13" ht="18" customHeight="1" x14ac:dyDescent="0.15">
      <c r="B172" s="152"/>
      <c r="C172" s="136"/>
      <c r="D172" s="126"/>
      <c r="E172" s="126"/>
      <c r="F172" s="127"/>
      <c r="G172" s="4"/>
      <c r="H172" s="125"/>
      <c r="I172" s="125"/>
      <c r="J172" s="125"/>
      <c r="K172" s="125"/>
      <c r="L172" s="125"/>
      <c r="M172" s="137"/>
    </row>
    <row r="173" spans="2:13" ht="18" customHeight="1" x14ac:dyDescent="0.15">
      <c r="B173" s="152"/>
      <c r="C173" s="126"/>
      <c r="D173" s="126"/>
      <c r="E173" s="126"/>
      <c r="F173" s="127"/>
      <c r="G173" s="4"/>
      <c r="H173" s="125"/>
      <c r="I173" s="125"/>
      <c r="J173" s="125"/>
      <c r="K173" s="125"/>
      <c r="L173" s="125"/>
      <c r="M173" s="45"/>
    </row>
    <row r="174" spans="2:13" ht="18" customHeight="1" x14ac:dyDescent="0.15">
      <c r="B174" s="152"/>
      <c r="C174" s="126"/>
      <c r="D174" s="126"/>
      <c r="E174" s="126" t="s">
        <v>18</v>
      </c>
      <c r="F174" s="127"/>
      <c r="G174" s="4"/>
      <c r="H174" s="125"/>
      <c r="I174" s="125"/>
      <c r="J174" s="125"/>
      <c r="K174" s="125"/>
      <c r="L174" s="7"/>
      <c r="M174" s="45"/>
    </row>
    <row r="175" spans="2:13" ht="18" customHeight="1" x14ac:dyDescent="0.15">
      <c r="B175" s="152"/>
      <c r="C175" s="126"/>
      <c r="D175" s="126"/>
      <c r="E175" s="126"/>
      <c r="F175" s="127"/>
      <c r="G175" s="4"/>
      <c r="H175" s="125"/>
      <c r="I175" s="125"/>
      <c r="J175" s="125"/>
      <c r="K175" s="125"/>
      <c r="L175" s="125"/>
      <c r="M175" s="45"/>
    </row>
    <row r="176" spans="2:13" ht="20.100000000000001" customHeight="1" x14ac:dyDescent="0.15">
      <c r="B176" s="49"/>
      <c r="C176" s="186"/>
      <c r="D176" s="186"/>
      <c r="E176" s="186"/>
      <c r="F176" s="186"/>
      <c r="G176" s="50"/>
      <c r="H176" s="50"/>
      <c r="I176" s="50"/>
      <c r="J176" s="50"/>
      <c r="K176" s="50"/>
      <c r="L176" s="50"/>
      <c r="M176" s="51"/>
    </row>
    <row r="177" spans="2:13" ht="18" customHeight="1" x14ac:dyDescent="0.15">
      <c r="B177" s="152">
        <v>5</v>
      </c>
      <c r="C177" s="126" t="s">
        <v>192</v>
      </c>
      <c r="D177" s="126"/>
      <c r="E177" s="126"/>
      <c r="F177" s="127"/>
      <c r="G177" s="4"/>
      <c r="H177" s="125"/>
      <c r="I177" s="125"/>
      <c r="J177" s="125"/>
      <c r="K177" s="125"/>
      <c r="L177" s="125"/>
      <c r="M177" s="45"/>
    </row>
    <row r="178" spans="2:13" ht="18" customHeight="1" x14ac:dyDescent="0.15">
      <c r="B178" s="152"/>
      <c r="C178" s="126"/>
      <c r="D178" s="126"/>
      <c r="E178" s="126"/>
      <c r="F178" s="1"/>
      <c r="G178" s="53"/>
      <c r="H178" s="125"/>
      <c r="I178" s="125"/>
      <c r="J178" s="125"/>
      <c r="K178" s="125"/>
      <c r="L178" s="125"/>
      <c r="M178" s="45"/>
    </row>
    <row r="179" spans="2:13" ht="18" customHeight="1" x14ac:dyDescent="0.15">
      <c r="B179" s="152"/>
      <c r="C179" s="126" t="s">
        <v>497</v>
      </c>
      <c r="D179" s="126"/>
      <c r="E179" s="126"/>
      <c r="F179" s="127" t="s">
        <v>12</v>
      </c>
      <c r="G179" s="4">
        <v>1</v>
      </c>
      <c r="H179" s="7"/>
      <c r="I179" s="7"/>
      <c r="J179" s="7"/>
      <c r="K179" s="7"/>
      <c r="L179" s="7"/>
      <c r="M179" s="130"/>
    </row>
    <row r="180" spans="2:13" ht="18" customHeight="1" x14ac:dyDescent="0.15">
      <c r="B180" s="152"/>
      <c r="C180" s="126"/>
      <c r="D180" s="126"/>
      <c r="E180" s="126"/>
      <c r="F180" s="127"/>
      <c r="G180" s="4"/>
      <c r="H180" s="125"/>
      <c r="I180" s="125"/>
      <c r="J180" s="125"/>
      <c r="K180" s="125"/>
      <c r="L180" s="125"/>
      <c r="M180" s="45"/>
    </row>
    <row r="181" spans="2:13" ht="18" customHeight="1" x14ac:dyDescent="0.15">
      <c r="B181" s="152"/>
      <c r="C181" s="126"/>
      <c r="D181" s="126"/>
      <c r="E181" s="126"/>
      <c r="F181" s="127"/>
      <c r="G181" s="4"/>
      <c r="H181" s="125"/>
      <c r="I181" s="125"/>
      <c r="J181" s="125"/>
      <c r="K181" s="125"/>
      <c r="L181" s="125"/>
      <c r="M181" s="45"/>
    </row>
    <row r="182" spans="2:13" ht="18" customHeight="1" x14ac:dyDescent="0.15">
      <c r="B182" s="152"/>
      <c r="C182" s="126"/>
      <c r="D182" s="126"/>
      <c r="E182" s="126"/>
      <c r="F182" s="127"/>
      <c r="G182" s="4"/>
      <c r="H182" s="125"/>
      <c r="I182" s="125"/>
      <c r="J182" s="125"/>
      <c r="K182" s="125"/>
      <c r="L182" s="125"/>
      <c r="M182" s="45"/>
    </row>
    <row r="183" spans="2:13" ht="18" customHeight="1" x14ac:dyDescent="0.15">
      <c r="B183" s="152"/>
      <c r="C183" s="126"/>
      <c r="D183" s="126"/>
      <c r="E183" s="126"/>
      <c r="F183" s="127"/>
      <c r="G183" s="4"/>
      <c r="H183" s="125"/>
      <c r="I183" s="125"/>
      <c r="J183" s="125"/>
      <c r="K183" s="125"/>
      <c r="L183" s="125"/>
      <c r="M183" s="45"/>
    </row>
    <row r="184" spans="2:13" ht="18" customHeight="1" x14ac:dyDescent="0.15">
      <c r="B184" s="152"/>
      <c r="C184" s="126"/>
      <c r="D184" s="126"/>
      <c r="E184" s="126"/>
      <c r="F184" s="127"/>
      <c r="G184" s="4"/>
      <c r="H184" s="125"/>
      <c r="I184" s="125"/>
      <c r="J184" s="125"/>
      <c r="K184" s="125"/>
      <c r="L184" s="125"/>
      <c r="M184" s="45"/>
    </row>
    <row r="185" spans="2:13" ht="18" customHeight="1" x14ac:dyDescent="0.15">
      <c r="B185" s="152"/>
      <c r="C185" s="126"/>
      <c r="D185" s="126"/>
      <c r="E185" s="126"/>
      <c r="F185" s="127"/>
      <c r="G185" s="4"/>
      <c r="H185" s="125"/>
      <c r="I185" s="125"/>
      <c r="J185" s="125"/>
      <c r="K185" s="125"/>
      <c r="L185" s="125"/>
      <c r="M185" s="45"/>
    </row>
    <row r="186" spans="2:13" ht="18" customHeight="1" x14ac:dyDescent="0.15">
      <c r="B186" s="152"/>
      <c r="C186" s="126"/>
      <c r="D186" s="126"/>
      <c r="E186" s="126"/>
      <c r="F186" s="127"/>
      <c r="G186" s="4"/>
      <c r="H186" s="125"/>
      <c r="I186" s="125"/>
      <c r="J186" s="125"/>
      <c r="K186" s="125"/>
      <c r="L186" s="125"/>
      <c r="M186" s="45"/>
    </row>
    <row r="187" spans="2:13" ht="18" customHeight="1" x14ac:dyDescent="0.15">
      <c r="B187" s="152"/>
      <c r="C187" s="126"/>
      <c r="D187" s="126"/>
      <c r="E187" s="126"/>
      <c r="F187" s="127"/>
      <c r="G187" s="4"/>
      <c r="H187" s="125"/>
      <c r="I187" s="125"/>
      <c r="J187" s="125"/>
      <c r="K187" s="125"/>
      <c r="L187" s="125"/>
      <c r="M187" s="45"/>
    </row>
    <row r="188" spans="2:13" ht="18" customHeight="1" x14ac:dyDescent="0.15">
      <c r="B188" s="152"/>
      <c r="C188" s="126"/>
      <c r="D188" s="126"/>
      <c r="E188" s="126"/>
      <c r="F188" s="127"/>
      <c r="G188" s="4"/>
      <c r="H188" s="125"/>
      <c r="I188" s="125"/>
      <c r="J188" s="125"/>
      <c r="K188" s="125"/>
      <c r="L188" s="125"/>
      <c r="M188" s="45"/>
    </row>
    <row r="189" spans="2:13" ht="18" customHeight="1" x14ac:dyDescent="0.15">
      <c r="B189" s="152"/>
      <c r="C189" s="126"/>
      <c r="D189" s="126"/>
      <c r="E189" s="126"/>
      <c r="F189" s="127"/>
      <c r="G189" s="4"/>
      <c r="H189" s="125"/>
      <c r="I189" s="125"/>
      <c r="J189" s="125"/>
      <c r="K189" s="125"/>
      <c r="L189" s="125"/>
      <c r="M189" s="45"/>
    </row>
    <row r="190" spans="2:13" ht="18" customHeight="1" x14ac:dyDescent="0.15">
      <c r="B190" s="152"/>
      <c r="C190" s="126"/>
      <c r="D190" s="126"/>
      <c r="E190" s="126"/>
      <c r="F190" s="127"/>
      <c r="G190" s="4"/>
      <c r="H190" s="125"/>
      <c r="I190" s="125"/>
      <c r="J190" s="125"/>
      <c r="K190" s="125"/>
      <c r="L190" s="125"/>
      <c r="M190" s="45"/>
    </row>
    <row r="191" spans="2:13" ht="18" customHeight="1" x14ac:dyDescent="0.15">
      <c r="B191" s="152"/>
      <c r="C191" s="126"/>
      <c r="D191" s="126"/>
      <c r="E191" s="126"/>
      <c r="F191" s="127"/>
      <c r="G191" s="4"/>
      <c r="H191" s="125"/>
      <c r="I191" s="125"/>
      <c r="J191" s="125"/>
      <c r="K191" s="125"/>
      <c r="L191" s="125"/>
      <c r="M191" s="45"/>
    </row>
    <row r="192" spans="2:13" ht="18" customHeight="1" x14ac:dyDescent="0.15">
      <c r="B192" s="152"/>
      <c r="C192" s="126"/>
      <c r="D192" s="126"/>
      <c r="E192" s="126"/>
      <c r="F192" s="127"/>
      <c r="G192" s="4"/>
      <c r="H192" s="125"/>
      <c r="I192" s="125"/>
      <c r="J192" s="125"/>
      <c r="K192" s="125"/>
      <c r="L192" s="125"/>
      <c r="M192" s="45"/>
    </row>
    <row r="193" spans="2:13" ht="18" customHeight="1" x14ac:dyDescent="0.15">
      <c r="B193" s="152"/>
      <c r="C193" s="126"/>
      <c r="D193" s="126"/>
      <c r="E193" s="126"/>
      <c r="F193" s="127"/>
      <c r="G193" s="4"/>
      <c r="H193" s="125"/>
      <c r="I193" s="125"/>
      <c r="J193" s="125"/>
      <c r="K193" s="125"/>
      <c r="L193" s="125"/>
      <c r="M193" s="45"/>
    </row>
    <row r="194" spans="2:13" ht="18" customHeight="1" x14ac:dyDescent="0.15">
      <c r="B194" s="152"/>
      <c r="C194" s="126"/>
      <c r="D194" s="126"/>
      <c r="E194" s="126"/>
      <c r="F194" s="127"/>
      <c r="G194" s="4"/>
      <c r="H194" s="125"/>
      <c r="I194" s="125"/>
      <c r="J194" s="125"/>
      <c r="K194" s="125"/>
      <c r="L194" s="125"/>
      <c r="M194" s="45"/>
    </row>
    <row r="195" spans="2:13" ht="18" customHeight="1" x14ac:dyDescent="0.15">
      <c r="B195" s="38"/>
      <c r="C195" s="39"/>
      <c r="D195" s="39"/>
      <c r="E195" s="39"/>
      <c r="F195" s="39"/>
      <c r="G195" s="40"/>
      <c r="H195" s="43"/>
      <c r="I195" s="43"/>
      <c r="J195" s="43"/>
      <c r="K195" s="43"/>
      <c r="L195" s="43"/>
      <c r="M195" s="43"/>
    </row>
    <row r="196" spans="2:13" ht="18" customHeight="1" x14ac:dyDescent="0.15">
      <c r="B196" s="152"/>
      <c r="C196" s="126"/>
      <c r="D196" s="126"/>
      <c r="E196" s="126"/>
      <c r="F196" s="127"/>
      <c r="G196" s="4"/>
      <c r="H196" s="125"/>
      <c r="I196" s="125"/>
      <c r="J196" s="125"/>
      <c r="K196" s="125"/>
      <c r="L196" s="125"/>
      <c r="M196" s="45"/>
    </row>
    <row r="197" spans="2:13" ht="18" customHeight="1" x14ac:dyDescent="0.15">
      <c r="B197" s="152"/>
      <c r="C197" s="126"/>
      <c r="D197" s="126"/>
      <c r="E197" s="126"/>
      <c r="F197" s="127"/>
      <c r="G197" s="4"/>
      <c r="H197" s="125"/>
      <c r="I197" s="125"/>
      <c r="J197" s="125"/>
      <c r="K197" s="125"/>
      <c r="L197" s="125"/>
      <c r="M197" s="45"/>
    </row>
    <row r="198" spans="2:13" ht="18" customHeight="1" x14ac:dyDescent="0.15">
      <c r="B198" s="152"/>
      <c r="C198" s="126"/>
      <c r="D198" s="126"/>
      <c r="E198" s="126"/>
      <c r="F198" s="127"/>
      <c r="G198" s="4"/>
      <c r="H198" s="125"/>
      <c r="I198" s="125"/>
      <c r="J198" s="125"/>
      <c r="K198" s="125"/>
      <c r="L198" s="125"/>
      <c r="M198" s="45"/>
    </row>
    <row r="199" spans="2:13" ht="18" customHeight="1" x14ac:dyDescent="0.15">
      <c r="B199" s="152"/>
      <c r="C199" s="126"/>
      <c r="D199" s="126"/>
      <c r="E199" s="126"/>
      <c r="F199" s="127"/>
      <c r="G199" s="4"/>
      <c r="H199" s="125"/>
      <c r="I199" s="125"/>
      <c r="J199" s="125"/>
      <c r="K199" s="125"/>
      <c r="L199" s="125"/>
      <c r="M199" s="45"/>
    </row>
    <row r="200" spans="2:13" ht="18" customHeight="1" x14ac:dyDescent="0.15">
      <c r="B200" s="152"/>
      <c r="C200" s="126"/>
      <c r="D200" s="126"/>
      <c r="E200" s="126"/>
      <c r="F200" s="127"/>
      <c r="G200" s="4"/>
      <c r="H200" s="125"/>
      <c r="I200" s="125"/>
      <c r="J200" s="125"/>
      <c r="K200" s="125"/>
      <c r="L200" s="125"/>
      <c r="M200" s="45"/>
    </row>
    <row r="201" spans="2:13" ht="18" customHeight="1" x14ac:dyDescent="0.15">
      <c r="B201" s="152"/>
      <c r="C201" s="126"/>
      <c r="D201" s="126"/>
      <c r="E201" s="126"/>
      <c r="F201" s="127"/>
      <c r="G201" s="4"/>
      <c r="H201" s="125"/>
      <c r="I201" s="125"/>
      <c r="J201" s="125"/>
      <c r="K201" s="125"/>
      <c r="L201" s="125"/>
      <c r="M201" s="45"/>
    </row>
    <row r="202" spans="2:13" ht="18" customHeight="1" x14ac:dyDescent="0.15">
      <c r="B202" s="152"/>
      <c r="C202" s="126"/>
      <c r="D202" s="126"/>
      <c r="E202" s="126"/>
      <c r="F202" s="127"/>
      <c r="G202" s="4"/>
      <c r="H202" s="125"/>
      <c r="I202" s="125"/>
      <c r="J202" s="125"/>
      <c r="K202" s="125"/>
      <c r="L202" s="125"/>
      <c r="M202" s="45"/>
    </row>
    <row r="203" spans="2:13" ht="18" customHeight="1" x14ac:dyDescent="0.15">
      <c r="B203" s="152"/>
      <c r="C203" s="126"/>
      <c r="D203" s="126"/>
      <c r="E203" s="126"/>
      <c r="F203" s="127"/>
      <c r="G203" s="4"/>
      <c r="H203" s="125"/>
      <c r="I203" s="125"/>
      <c r="J203" s="125"/>
      <c r="K203" s="125"/>
      <c r="L203" s="125"/>
      <c r="M203" s="45"/>
    </row>
    <row r="204" spans="2:13" ht="18" customHeight="1" x14ac:dyDescent="0.15">
      <c r="B204" s="152"/>
      <c r="C204" s="126"/>
      <c r="D204" s="126"/>
      <c r="E204" s="126"/>
      <c r="F204" s="127"/>
      <c r="G204" s="4"/>
      <c r="H204" s="125"/>
      <c r="I204" s="125"/>
      <c r="J204" s="125"/>
      <c r="K204" s="125"/>
      <c r="L204" s="125"/>
      <c r="M204" s="45"/>
    </row>
    <row r="205" spans="2:13" ht="18" customHeight="1" x14ac:dyDescent="0.15">
      <c r="B205" s="152"/>
      <c r="C205" s="126"/>
      <c r="D205" s="126"/>
      <c r="E205" s="126"/>
      <c r="F205" s="127"/>
      <c r="G205" s="4"/>
      <c r="H205" s="125"/>
      <c r="I205" s="125"/>
      <c r="J205" s="125"/>
      <c r="K205" s="125"/>
      <c r="L205" s="125"/>
      <c r="M205" s="45"/>
    </row>
    <row r="206" spans="2:13" ht="18" customHeight="1" x14ac:dyDescent="0.15">
      <c r="B206" s="152"/>
      <c r="C206" s="126"/>
      <c r="D206" s="126"/>
      <c r="E206" s="126"/>
      <c r="F206" s="127"/>
      <c r="G206" s="4"/>
      <c r="H206" s="125"/>
      <c r="I206" s="125"/>
      <c r="J206" s="125"/>
      <c r="K206" s="125"/>
      <c r="L206" s="125"/>
      <c r="M206" s="45"/>
    </row>
    <row r="207" spans="2:13" ht="18" customHeight="1" x14ac:dyDescent="0.15">
      <c r="B207" s="152"/>
      <c r="C207" s="126"/>
      <c r="D207" s="126"/>
      <c r="E207" s="126"/>
      <c r="F207" s="127"/>
      <c r="G207" s="4"/>
      <c r="H207" s="125"/>
      <c r="I207" s="125"/>
      <c r="J207" s="125"/>
      <c r="K207" s="125"/>
      <c r="L207" s="125"/>
      <c r="M207" s="45"/>
    </row>
    <row r="208" spans="2:13" ht="18" customHeight="1" x14ac:dyDescent="0.15">
      <c r="B208" s="152"/>
      <c r="C208" s="126"/>
      <c r="D208" s="126"/>
      <c r="E208" s="126"/>
      <c r="F208" s="127"/>
      <c r="G208" s="4"/>
      <c r="H208" s="125"/>
      <c r="I208" s="125"/>
      <c r="J208" s="125"/>
      <c r="K208" s="125"/>
      <c r="L208" s="125"/>
      <c r="M208" s="45"/>
    </row>
    <row r="209" spans="2:13" ht="20.100000000000001" customHeight="1" x14ac:dyDescent="0.15">
      <c r="B209" s="49"/>
      <c r="C209" s="186"/>
      <c r="D209" s="186"/>
      <c r="E209" s="186"/>
      <c r="F209" s="186"/>
      <c r="G209" s="50"/>
      <c r="H209" s="50"/>
      <c r="I209" s="50"/>
      <c r="J209" s="50"/>
      <c r="K209" s="50"/>
      <c r="L209" s="50"/>
      <c r="M209" s="51"/>
    </row>
    <row r="210" spans="2:13" ht="18" customHeight="1" x14ac:dyDescent="0.15">
      <c r="B210" s="152">
        <v>6</v>
      </c>
      <c r="C210" s="126" t="s">
        <v>116</v>
      </c>
      <c r="D210" s="126"/>
      <c r="E210" s="126"/>
      <c r="F210" s="127"/>
      <c r="G210" s="4"/>
      <c r="H210" s="125"/>
      <c r="I210" s="125"/>
      <c r="J210" s="125"/>
      <c r="K210" s="125"/>
      <c r="L210" s="125"/>
      <c r="M210" s="45"/>
    </row>
    <row r="211" spans="2:13" ht="18" customHeight="1" x14ac:dyDescent="0.15">
      <c r="B211" s="152"/>
      <c r="C211" s="126"/>
      <c r="D211" s="126"/>
      <c r="E211" s="126"/>
      <c r="F211" s="1"/>
      <c r="G211" s="53"/>
      <c r="H211" s="125"/>
      <c r="I211" s="125"/>
      <c r="J211" s="125"/>
      <c r="K211" s="125"/>
      <c r="L211" s="125"/>
      <c r="M211" s="45"/>
    </row>
    <row r="212" spans="2:13" ht="18" customHeight="1" x14ac:dyDescent="0.15">
      <c r="B212" s="152"/>
      <c r="C212" s="126" t="s">
        <v>191</v>
      </c>
      <c r="D212" s="126"/>
      <c r="E212" s="126"/>
      <c r="F212" s="127"/>
      <c r="G212" s="4"/>
      <c r="H212" s="125"/>
      <c r="I212" s="125"/>
      <c r="J212" s="125"/>
      <c r="K212" s="125"/>
      <c r="L212" s="125"/>
      <c r="M212" s="45"/>
    </row>
    <row r="213" spans="2:13" ht="18" customHeight="1" x14ac:dyDescent="0.15">
      <c r="B213" s="152"/>
      <c r="C213" s="126" t="s">
        <v>185</v>
      </c>
      <c r="D213" s="126"/>
      <c r="E213" s="126" t="s">
        <v>498</v>
      </c>
      <c r="F213" s="127" t="s">
        <v>63</v>
      </c>
      <c r="G213" s="53">
        <v>2</v>
      </c>
      <c r="H213" s="102"/>
      <c r="I213" s="102"/>
      <c r="J213" s="102"/>
      <c r="K213" s="102"/>
      <c r="L213" s="102"/>
      <c r="M213" s="130"/>
    </row>
    <row r="214" spans="2:13" ht="18" customHeight="1" x14ac:dyDescent="0.15">
      <c r="B214" s="152"/>
      <c r="C214" s="126" t="s">
        <v>184</v>
      </c>
      <c r="D214" s="126"/>
      <c r="E214" s="126" t="s">
        <v>742</v>
      </c>
      <c r="F214" s="127" t="s">
        <v>63</v>
      </c>
      <c r="G214" s="53">
        <v>1</v>
      </c>
      <c r="H214" s="102"/>
      <c r="I214" s="102"/>
      <c r="J214" s="102"/>
      <c r="K214" s="102"/>
      <c r="L214" s="102"/>
      <c r="M214" s="103"/>
    </row>
    <row r="215" spans="2:13" ht="18" customHeight="1" x14ac:dyDescent="0.15">
      <c r="B215" s="152"/>
      <c r="C215" s="126" t="s">
        <v>183</v>
      </c>
      <c r="D215" s="126"/>
      <c r="E215" s="126" t="s">
        <v>751</v>
      </c>
      <c r="F215" s="127" t="s">
        <v>63</v>
      </c>
      <c r="G215" s="53">
        <v>1</v>
      </c>
      <c r="H215" s="102"/>
      <c r="I215" s="102"/>
      <c r="J215" s="102"/>
      <c r="K215" s="102"/>
      <c r="L215" s="102"/>
      <c r="M215" s="103"/>
    </row>
    <row r="216" spans="2:13" ht="18" customHeight="1" x14ac:dyDescent="0.15">
      <c r="B216" s="152"/>
      <c r="C216" s="126" t="s">
        <v>749</v>
      </c>
      <c r="D216" s="126"/>
      <c r="E216" s="126" t="s">
        <v>752</v>
      </c>
      <c r="F216" s="127" t="s">
        <v>63</v>
      </c>
      <c r="G216" s="53">
        <v>2</v>
      </c>
      <c r="H216" s="102"/>
      <c r="I216" s="102"/>
      <c r="J216" s="102"/>
      <c r="K216" s="102"/>
      <c r="L216" s="102"/>
      <c r="M216" s="103"/>
    </row>
    <row r="217" spans="2:13" ht="18" customHeight="1" x14ac:dyDescent="0.15">
      <c r="B217" s="152"/>
      <c r="C217" s="126" t="s">
        <v>750</v>
      </c>
      <c r="D217" s="126"/>
      <c r="E217" s="126" t="s">
        <v>753</v>
      </c>
      <c r="F217" s="127" t="s">
        <v>63</v>
      </c>
      <c r="G217" s="53">
        <v>1</v>
      </c>
      <c r="H217" s="102"/>
      <c r="I217" s="102"/>
      <c r="J217" s="102"/>
      <c r="K217" s="102"/>
      <c r="L217" s="102"/>
      <c r="M217" s="103"/>
    </row>
    <row r="218" spans="2:13" ht="18" customHeight="1" x14ac:dyDescent="0.15">
      <c r="B218" s="152"/>
      <c r="C218" s="126" t="s">
        <v>188</v>
      </c>
      <c r="D218" s="126"/>
      <c r="E218" s="126" t="s">
        <v>499</v>
      </c>
      <c r="F218" s="127" t="s">
        <v>63</v>
      </c>
      <c r="G218" s="53">
        <v>1</v>
      </c>
      <c r="H218" s="102"/>
      <c r="I218" s="102"/>
      <c r="J218" s="102"/>
      <c r="K218" s="102"/>
      <c r="L218" s="102"/>
      <c r="M218" s="103"/>
    </row>
    <row r="219" spans="2:13" ht="18" customHeight="1" x14ac:dyDescent="0.15">
      <c r="B219" s="152"/>
      <c r="C219" s="126" t="s">
        <v>187</v>
      </c>
      <c r="D219" s="126"/>
      <c r="E219" s="126" t="s">
        <v>500</v>
      </c>
      <c r="F219" s="127" t="s">
        <v>63</v>
      </c>
      <c r="G219" s="53">
        <v>1</v>
      </c>
      <c r="H219" s="102"/>
      <c r="I219" s="102"/>
      <c r="J219" s="102"/>
      <c r="K219" s="102"/>
      <c r="L219" s="102"/>
      <c r="M219" s="103"/>
    </row>
    <row r="220" spans="2:13" ht="21.6" customHeight="1" x14ac:dyDescent="0.15">
      <c r="B220" s="152"/>
      <c r="C220" s="126" t="s">
        <v>190</v>
      </c>
      <c r="D220" s="126"/>
      <c r="E220" s="126"/>
      <c r="F220" s="127"/>
      <c r="G220" s="53"/>
      <c r="H220" s="72"/>
      <c r="I220" s="72"/>
      <c r="J220" s="72"/>
      <c r="K220" s="72"/>
      <c r="L220" s="72"/>
      <c r="M220" s="73"/>
    </row>
    <row r="221" spans="2:13" ht="18" customHeight="1" x14ac:dyDescent="0.15">
      <c r="B221" s="152"/>
      <c r="C221" s="126" t="s">
        <v>185</v>
      </c>
      <c r="D221" s="126"/>
      <c r="E221" s="126" t="s">
        <v>501</v>
      </c>
      <c r="F221" s="127" t="s">
        <v>63</v>
      </c>
      <c r="G221" s="53">
        <v>2</v>
      </c>
      <c r="H221" s="102"/>
      <c r="I221" s="102"/>
      <c r="J221" s="102"/>
      <c r="K221" s="102"/>
      <c r="L221" s="102"/>
      <c r="M221" s="130"/>
    </row>
    <row r="222" spans="2:13" ht="18" customHeight="1" x14ac:dyDescent="0.15">
      <c r="B222" s="152"/>
      <c r="C222" s="126" t="s">
        <v>183</v>
      </c>
      <c r="D222" s="126"/>
      <c r="E222" s="126" t="s">
        <v>754</v>
      </c>
      <c r="F222" s="127" t="s">
        <v>63</v>
      </c>
      <c r="G222" s="53">
        <v>1</v>
      </c>
      <c r="H222" s="102"/>
      <c r="I222" s="102"/>
      <c r="J222" s="102"/>
      <c r="K222" s="102"/>
      <c r="L222" s="102"/>
      <c r="M222" s="103"/>
    </row>
    <row r="223" spans="2:13" ht="18" customHeight="1" x14ac:dyDescent="0.15">
      <c r="B223" s="152"/>
      <c r="C223" s="59" t="s">
        <v>749</v>
      </c>
      <c r="D223" s="126"/>
      <c r="E223" s="59" t="s">
        <v>755</v>
      </c>
      <c r="F223" s="127" t="s">
        <v>63</v>
      </c>
      <c r="G223" s="53">
        <v>2</v>
      </c>
      <c r="H223" s="102"/>
      <c r="I223" s="102"/>
      <c r="J223" s="102"/>
      <c r="K223" s="102"/>
      <c r="L223" s="102"/>
      <c r="M223" s="103"/>
    </row>
    <row r="224" spans="2:13" ht="18" customHeight="1" x14ac:dyDescent="0.15">
      <c r="B224" s="152"/>
      <c r="C224" s="126" t="s">
        <v>188</v>
      </c>
      <c r="D224" s="126"/>
      <c r="E224" s="126" t="s">
        <v>502</v>
      </c>
      <c r="F224" s="127" t="s">
        <v>63</v>
      </c>
      <c r="G224" s="53">
        <v>1</v>
      </c>
      <c r="H224" s="102"/>
      <c r="I224" s="102"/>
      <c r="J224" s="102"/>
      <c r="K224" s="102"/>
      <c r="L224" s="102"/>
      <c r="M224" s="103"/>
    </row>
    <row r="225" spans="2:13" ht="18" customHeight="1" x14ac:dyDescent="0.15">
      <c r="B225" s="152"/>
      <c r="C225" s="126" t="s">
        <v>187</v>
      </c>
      <c r="D225" s="126"/>
      <c r="E225" s="126" t="s">
        <v>503</v>
      </c>
      <c r="F225" s="127" t="s">
        <v>63</v>
      </c>
      <c r="G225" s="53">
        <v>1</v>
      </c>
      <c r="H225" s="102"/>
      <c r="I225" s="102"/>
      <c r="J225" s="102"/>
      <c r="K225" s="102"/>
      <c r="L225" s="102"/>
      <c r="M225" s="103"/>
    </row>
    <row r="226" spans="2:13" ht="18" customHeight="1" x14ac:dyDescent="0.15">
      <c r="B226" s="152"/>
      <c r="C226" s="126" t="s">
        <v>504</v>
      </c>
      <c r="D226" s="126"/>
      <c r="E226" s="126"/>
      <c r="F226" s="127"/>
      <c r="G226" s="53"/>
      <c r="H226" s="72"/>
      <c r="I226" s="72"/>
      <c r="J226" s="72"/>
      <c r="K226" s="72"/>
      <c r="L226" s="72"/>
      <c r="M226" s="73"/>
    </row>
    <row r="227" spans="2:13" ht="18" customHeight="1" x14ac:dyDescent="0.15">
      <c r="B227" s="152"/>
      <c r="C227" s="126" t="s">
        <v>185</v>
      </c>
      <c r="D227" s="126"/>
      <c r="E227" s="126" t="s">
        <v>505</v>
      </c>
      <c r="F227" s="127" t="s">
        <v>63</v>
      </c>
      <c r="G227" s="53">
        <v>1</v>
      </c>
      <c r="H227" s="102"/>
      <c r="I227" s="102"/>
      <c r="J227" s="102"/>
      <c r="K227" s="102"/>
      <c r="L227" s="102"/>
      <c r="M227" s="130"/>
    </row>
    <row r="228" spans="2:13" ht="18" customHeight="1" x14ac:dyDescent="0.15">
      <c r="B228" s="38"/>
      <c r="C228" s="126" t="s">
        <v>184</v>
      </c>
      <c r="D228" s="126"/>
      <c r="E228" s="126" t="s">
        <v>763</v>
      </c>
      <c r="F228" s="127" t="s">
        <v>63</v>
      </c>
      <c r="G228" s="53">
        <v>1</v>
      </c>
      <c r="H228" s="102"/>
      <c r="I228" s="102"/>
      <c r="J228" s="102"/>
      <c r="K228" s="102"/>
      <c r="L228" s="102"/>
      <c r="M228" s="103"/>
    </row>
    <row r="229" spans="2:13" ht="18" customHeight="1" x14ac:dyDescent="0.15">
      <c r="B229" s="152"/>
      <c r="C229" s="59" t="s">
        <v>762</v>
      </c>
      <c r="D229" s="126"/>
      <c r="E229" s="59" t="s">
        <v>764</v>
      </c>
      <c r="F229" s="127" t="s">
        <v>63</v>
      </c>
      <c r="G229" s="53">
        <v>2</v>
      </c>
      <c r="H229" s="102"/>
      <c r="I229" s="102"/>
      <c r="J229" s="102"/>
      <c r="K229" s="102"/>
      <c r="L229" s="102"/>
      <c r="M229" s="103"/>
    </row>
    <row r="230" spans="2:13" ht="18" customHeight="1" x14ac:dyDescent="0.15">
      <c r="B230" s="152"/>
      <c r="C230" s="126" t="s">
        <v>756</v>
      </c>
      <c r="D230" s="126"/>
      <c r="E230" s="126" t="s">
        <v>757</v>
      </c>
      <c r="F230" s="127" t="s">
        <v>63</v>
      </c>
      <c r="G230" s="53">
        <v>1</v>
      </c>
      <c r="H230" s="102"/>
      <c r="I230" s="102"/>
      <c r="J230" s="102"/>
      <c r="K230" s="102"/>
      <c r="L230" s="102"/>
      <c r="M230" s="103"/>
    </row>
    <row r="231" spans="2:13" ht="18" customHeight="1" x14ac:dyDescent="0.15">
      <c r="B231" s="152"/>
      <c r="C231" s="59" t="s">
        <v>749</v>
      </c>
      <c r="D231" s="126"/>
      <c r="E231" s="59" t="s">
        <v>758</v>
      </c>
      <c r="F231" s="127" t="s">
        <v>63</v>
      </c>
      <c r="G231" s="53">
        <v>1</v>
      </c>
      <c r="H231" s="102"/>
      <c r="I231" s="102"/>
      <c r="J231" s="102"/>
      <c r="K231" s="102"/>
      <c r="L231" s="102"/>
      <c r="M231" s="103"/>
    </row>
    <row r="232" spans="2:13" ht="18" customHeight="1" x14ac:dyDescent="0.15">
      <c r="B232" s="152"/>
      <c r="C232" s="126" t="s">
        <v>188</v>
      </c>
      <c r="D232" s="126"/>
      <c r="E232" s="126" t="s">
        <v>506</v>
      </c>
      <c r="F232" s="127" t="s">
        <v>63</v>
      </c>
      <c r="G232" s="53">
        <v>1</v>
      </c>
      <c r="H232" s="102"/>
      <c r="I232" s="102"/>
      <c r="J232" s="102"/>
      <c r="K232" s="102"/>
      <c r="L232" s="102"/>
      <c r="M232" s="103"/>
    </row>
    <row r="233" spans="2:13" ht="18" customHeight="1" x14ac:dyDescent="0.15">
      <c r="B233" s="152"/>
      <c r="C233" s="126" t="s">
        <v>187</v>
      </c>
      <c r="D233" s="126"/>
      <c r="E233" s="126" t="s">
        <v>507</v>
      </c>
      <c r="F233" s="127" t="s">
        <v>63</v>
      </c>
      <c r="G233" s="53">
        <v>1</v>
      </c>
      <c r="H233" s="102"/>
      <c r="I233" s="104"/>
      <c r="J233" s="104"/>
      <c r="K233" s="102"/>
      <c r="L233" s="102"/>
      <c r="M233" s="104"/>
    </row>
    <row r="234" spans="2:13" ht="18" customHeight="1" x14ac:dyDescent="0.15">
      <c r="B234" s="152"/>
      <c r="C234" s="126" t="s">
        <v>189</v>
      </c>
      <c r="D234" s="126"/>
      <c r="E234" s="126"/>
      <c r="F234" s="127"/>
      <c r="G234" s="53"/>
      <c r="H234" s="72"/>
      <c r="I234" s="72"/>
      <c r="J234" s="72"/>
      <c r="K234" s="72"/>
      <c r="L234" s="72"/>
      <c r="M234" s="73"/>
    </row>
    <row r="235" spans="2:13" ht="18" customHeight="1" x14ac:dyDescent="0.15">
      <c r="B235" s="152"/>
      <c r="C235" s="126" t="s">
        <v>185</v>
      </c>
      <c r="D235" s="126"/>
      <c r="E235" s="126" t="s">
        <v>508</v>
      </c>
      <c r="F235" s="127" t="s">
        <v>63</v>
      </c>
      <c r="G235" s="53">
        <v>1</v>
      </c>
      <c r="H235" s="102"/>
      <c r="I235" s="102"/>
      <c r="J235" s="102"/>
      <c r="K235" s="102"/>
      <c r="L235" s="102"/>
      <c r="M235" s="130"/>
    </row>
    <row r="236" spans="2:13" ht="18" customHeight="1" x14ac:dyDescent="0.15">
      <c r="B236" s="152"/>
      <c r="C236" s="126" t="s">
        <v>184</v>
      </c>
      <c r="D236" s="126"/>
      <c r="E236" s="126" t="s">
        <v>509</v>
      </c>
      <c r="F236" s="127" t="s">
        <v>63</v>
      </c>
      <c r="G236" s="53">
        <v>2</v>
      </c>
      <c r="H236" s="102"/>
      <c r="I236" s="102"/>
      <c r="J236" s="102"/>
      <c r="K236" s="102"/>
      <c r="L236" s="102"/>
      <c r="M236" s="103"/>
    </row>
    <row r="237" spans="2:13" ht="18" customHeight="1" x14ac:dyDescent="0.15">
      <c r="B237" s="152"/>
      <c r="C237" s="126" t="s">
        <v>756</v>
      </c>
      <c r="D237" s="126"/>
      <c r="E237" s="126" t="s">
        <v>759</v>
      </c>
      <c r="F237" s="127" t="s">
        <v>63</v>
      </c>
      <c r="G237" s="53">
        <v>1</v>
      </c>
      <c r="H237" s="102"/>
      <c r="I237" s="102"/>
      <c r="J237" s="102"/>
      <c r="K237" s="102"/>
      <c r="L237" s="102"/>
      <c r="M237" s="103"/>
    </row>
    <row r="238" spans="2:13" ht="18" customHeight="1" x14ac:dyDescent="0.15">
      <c r="B238" s="152"/>
      <c r="C238" s="126" t="s">
        <v>760</v>
      </c>
      <c r="D238" s="126"/>
      <c r="E238" s="126" t="s">
        <v>761</v>
      </c>
      <c r="F238" s="127" t="s">
        <v>63</v>
      </c>
      <c r="G238" s="53">
        <v>1</v>
      </c>
      <c r="H238" s="102"/>
      <c r="I238" s="102"/>
      <c r="J238" s="102"/>
      <c r="K238" s="102"/>
      <c r="L238" s="102"/>
      <c r="M238" s="103"/>
    </row>
    <row r="239" spans="2:13" ht="18" customHeight="1" x14ac:dyDescent="0.15">
      <c r="B239" s="152"/>
      <c r="C239" s="126" t="s">
        <v>188</v>
      </c>
      <c r="D239" s="126"/>
      <c r="E239" s="126" t="s">
        <v>510</v>
      </c>
      <c r="F239" s="127" t="s">
        <v>63</v>
      </c>
      <c r="G239" s="53">
        <v>1</v>
      </c>
      <c r="H239" s="102"/>
      <c r="I239" s="102"/>
      <c r="J239" s="102"/>
      <c r="K239" s="102"/>
      <c r="L239" s="102"/>
      <c r="M239" s="103"/>
    </row>
    <row r="240" spans="2:13" ht="18" customHeight="1" x14ac:dyDescent="0.15">
      <c r="B240" s="152"/>
      <c r="C240" s="126" t="s">
        <v>187</v>
      </c>
      <c r="D240" s="126"/>
      <c r="E240" s="126" t="s">
        <v>511</v>
      </c>
      <c r="F240" s="127" t="s">
        <v>63</v>
      </c>
      <c r="G240" s="53">
        <v>1</v>
      </c>
      <c r="H240" s="102"/>
      <c r="I240" s="102"/>
      <c r="J240" s="102"/>
      <c r="K240" s="102"/>
      <c r="L240" s="102"/>
      <c r="M240" s="103"/>
    </row>
    <row r="241" spans="2:13" ht="18" customHeight="1" x14ac:dyDescent="0.15">
      <c r="B241" s="49"/>
      <c r="C241" s="186"/>
      <c r="D241" s="186"/>
      <c r="E241" s="186"/>
      <c r="F241" s="186"/>
      <c r="G241" s="100"/>
      <c r="H241" s="100"/>
      <c r="I241" s="100"/>
      <c r="J241" s="100"/>
      <c r="K241" s="100"/>
      <c r="L241" s="100"/>
      <c r="M241" s="37"/>
    </row>
    <row r="242" spans="2:13" ht="18" customHeight="1" x14ac:dyDescent="0.15">
      <c r="B242" s="152"/>
      <c r="C242" s="126"/>
      <c r="D242" s="126"/>
      <c r="E242" s="126"/>
      <c r="F242" s="127"/>
      <c r="G242" s="53"/>
      <c r="H242" s="53"/>
      <c r="I242" s="53"/>
      <c r="J242" s="53"/>
      <c r="K242" s="53"/>
      <c r="L242" s="53"/>
      <c r="M242" s="53"/>
    </row>
    <row r="243" spans="2:13" ht="18" customHeight="1" x14ac:dyDescent="0.15">
      <c r="B243" s="152"/>
      <c r="C243" s="126" t="s">
        <v>779</v>
      </c>
      <c r="D243" s="126"/>
      <c r="E243" s="126"/>
      <c r="F243" s="127"/>
      <c r="G243" s="53"/>
      <c r="H243" s="72"/>
      <c r="I243" s="72"/>
      <c r="J243" s="72"/>
      <c r="K243" s="72"/>
      <c r="L243" s="72"/>
      <c r="M243" s="73"/>
    </row>
    <row r="244" spans="2:13" ht="18" customHeight="1" x14ac:dyDescent="0.15">
      <c r="B244" s="152"/>
      <c r="C244" s="126" t="s">
        <v>185</v>
      </c>
      <c r="D244" s="126"/>
      <c r="E244" s="126" t="s">
        <v>512</v>
      </c>
      <c r="F244" s="127" t="s">
        <v>63</v>
      </c>
      <c r="G244" s="53">
        <v>2</v>
      </c>
      <c r="H244" s="102"/>
      <c r="I244" s="102"/>
      <c r="J244" s="102"/>
      <c r="K244" s="102"/>
      <c r="L244" s="102"/>
      <c r="M244" s="130"/>
    </row>
    <row r="245" spans="2:13" ht="17.45" customHeight="1" x14ac:dyDescent="0.15">
      <c r="B245" s="152"/>
      <c r="C245" s="126" t="s">
        <v>184</v>
      </c>
      <c r="D245" s="126"/>
      <c r="E245" s="126" t="s">
        <v>743</v>
      </c>
      <c r="F245" s="127" t="s">
        <v>63</v>
      </c>
      <c r="G245" s="53">
        <v>1</v>
      </c>
      <c r="H245" s="102"/>
      <c r="I245" s="102"/>
      <c r="J245" s="102"/>
      <c r="K245" s="102"/>
      <c r="L245" s="102"/>
      <c r="M245" s="103"/>
    </row>
    <row r="246" spans="2:13" ht="18" customHeight="1" x14ac:dyDescent="0.15">
      <c r="B246" s="152"/>
      <c r="C246" s="126" t="s">
        <v>756</v>
      </c>
      <c r="D246" s="126"/>
      <c r="E246" s="160" t="s">
        <v>765</v>
      </c>
      <c r="F246" s="79" t="s">
        <v>63</v>
      </c>
      <c r="G246" s="80">
        <v>1</v>
      </c>
      <c r="H246" s="102"/>
      <c r="I246" s="102"/>
      <c r="J246" s="102"/>
      <c r="K246" s="102"/>
      <c r="L246" s="102"/>
      <c r="M246" s="103"/>
    </row>
    <row r="247" spans="2:13" ht="18" customHeight="1" x14ac:dyDescent="0.15">
      <c r="B247" s="152"/>
      <c r="C247" s="59" t="s">
        <v>749</v>
      </c>
      <c r="D247" s="126"/>
      <c r="E247" s="161" t="s">
        <v>780</v>
      </c>
      <c r="F247" s="79" t="s">
        <v>63</v>
      </c>
      <c r="G247" s="162">
        <v>2</v>
      </c>
      <c r="H247" s="102"/>
      <c r="I247" s="102"/>
      <c r="J247" s="102"/>
      <c r="K247" s="102"/>
      <c r="L247" s="102"/>
      <c r="M247" s="103"/>
    </row>
    <row r="248" spans="2:13" ht="18" customHeight="1" x14ac:dyDescent="0.15">
      <c r="B248" s="152"/>
      <c r="C248" s="126" t="s">
        <v>188</v>
      </c>
      <c r="D248" s="126"/>
      <c r="E248" s="126" t="s">
        <v>513</v>
      </c>
      <c r="F248" s="127" t="s">
        <v>63</v>
      </c>
      <c r="G248" s="53">
        <v>1</v>
      </c>
      <c r="H248" s="102"/>
      <c r="I248" s="102"/>
      <c r="J248" s="102"/>
      <c r="K248" s="102"/>
      <c r="L248" s="102"/>
      <c r="M248" s="102"/>
    </row>
    <row r="249" spans="2:13" ht="18" customHeight="1" x14ac:dyDescent="0.15">
      <c r="B249" s="152"/>
      <c r="C249" s="126" t="s">
        <v>187</v>
      </c>
      <c r="D249" s="126"/>
      <c r="E249" s="126" t="s">
        <v>514</v>
      </c>
      <c r="F249" s="127" t="s">
        <v>63</v>
      </c>
      <c r="G249" s="53">
        <v>1</v>
      </c>
      <c r="H249" s="102"/>
      <c r="I249" s="102"/>
      <c r="J249" s="102"/>
      <c r="K249" s="102"/>
      <c r="L249" s="102"/>
      <c r="M249" s="103"/>
    </row>
    <row r="250" spans="2:13" ht="18" customHeight="1" x14ac:dyDescent="0.15">
      <c r="B250" s="152"/>
      <c r="C250" s="126" t="s">
        <v>186</v>
      </c>
      <c r="D250" s="126"/>
      <c r="E250" s="126"/>
      <c r="F250" s="127"/>
      <c r="G250" s="53"/>
      <c r="H250" s="53"/>
      <c r="I250" s="53"/>
      <c r="J250" s="53"/>
      <c r="K250" s="53"/>
      <c r="L250" s="53"/>
      <c r="M250" s="53"/>
    </row>
    <row r="251" spans="2:13" ht="18" customHeight="1" x14ac:dyDescent="0.15">
      <c r="B251" s="152"/>
      <c r="C251" s="126" t="s">
        <v>185</v>
      </c>
      <c r="D251" s="126"/>
      <c r="E251" s="126" t="s">
        <v>515</v>
      </c>
      <c r="F251" s="127" t="s">
        <v>196</v>
      </c>
      <c r="G251" s="53">
        <v>1</v>
      </c>
      <c r="H251" s="102"/>
      <c r="I251" s="102"/>
      <c r="J251" s="102"/>
      <c r="K251" s="102"/>
      <c r="L251" s="102"/>
      <c r="M251" s="130"/>
    </row>
    <row r="252" spans="2:13" ht="18" customHeight="1" x14ac:dyDescent="0.15">
      <c r="B252" s="152"/>
      <c r="C252" s="126" t="s">
        <v>185</v>
      </c>
      <c r="D252" s="126"/>
      <c r="E252" s="126" t="s">
        <v>516</v>
      </c>
      <c r="F252" s="127" t="s">
        <v>196</v>
      </c>
      <c r="G252" s="53">
        <v>1</v>
      </c>
      <c r="H252" s="102"/>
      <c r="I252" s="102"/>
      <c r="J252" s="102"/>
      <c r="K252" s="102"/>
      <c r="L252" s="102"/>
      <c r="M252" s="130"/>
    </row>
    <row r="253" spans="2:13" s="149" customFormat="1" ht="20.45" customHeight="1" x14ac:dyDescent="0.15">
      <c r="B253" s="145"/>
      <c r="C253" s="126" t="s">
        <v>517</v>
      </c>
      <c r="D253" s="126"/>
      <c r="E253" s="126" t="s">
        <v>518</v>
      </c>
      <c r="F253" s="127" t="s">
        <v>63</v>
      </c>
      <c r="G253" s="53">
        <v>1</v>
      </c>
      <c r="H253" s="102"/>
      <c r="I253" s="102"/>
      <c r="J253" s="102"/>
      <c r="K253" s="102"/>
      <c r="L253" s="102"/>
      <c r="M253" s="103"/>
    </row>
    <row r="254" spans="2:13" ht="18" customHeight="1" x14ac:dyDescent="0.15">
      <c r="B254" s="152"/>
      <c r="C254" s="126" t="s">
        <v>519</v>
      </c>
      <c r="D254" s="126"/>
      <c r="E254" s="126" t="s">
        <v>520</v>
      </c>
      <c r="F254" s="127" t="s">
        <v>63</v>
      </c>
      <c r="G254" s="53">
        <v>1</v>
      </c>
      <c r="H254" s="102"/>
      <c r="I254" s="102"/>
      <c r="J254" s="102"/>
      <c r="K254" s="102"/>
      <c r="L254" s="102"/>
      <c r="M254" s="103"/>
    </row>
    <row r="255" spans="2:13" ht="18" customHeight="1" x14ac:dyDescent="0.15">
      <c r="B255" s="152"/>
      <c r="C255" s="126" t="s">
        <v>521</v>
      </c>
      <c r="D255" s="126"/>
      <c r="E255" s="126" t="s">
        <v>522</v>
      </c>
      <c r="F255" s="127" t="s">
        <v>63</v>
      </c>
      <c r="G255" s="53">
        <v>1</v>
      </c>
      <c r="H255" s="102"/>
      <c r="I255" s="102"/>
      <c r="J255" s="102"/>
      <c r="K255" s="102"/>
      <c r="L255" s="102"/>
      <c r="M255" s="103"/>
    </row>
    <row r="256" spans="2:13" ht="18" customHeight="1" x14ac:dyDescent="0.15">
      <c r="B256" s="152"/>
      <c r="C256" s="126" t="s">
        <v>523</v>
      </c>
      <c r="D256" s="126"/>
      <c r="E256" s="126" t="s">
        <v>524</v>
      </c>
      <c r="F256" s="127" t="s">
        <v>63</v>
      </c>
      <c r="G256" s="53">
        <v>1</v>
      </c>
      <c r="H256" s="102"/>
      <c r="I256" s="102"/>
      <c r="J256" s="102"/>
      <c r="K256" s="102"/>
      <c r="L256" s="102"/>
      <c r="M256" s="103"/>
    </row>
    <row r="257" spans="2:13" ht="18" customHeight="1" x14ac:dyDescent="0.15">
      <c r="B257" s="152"/>
      <c r="C257" s="126" t="s">
        <v>183</v>
      </c>
      <c r="D257" s="126"/>
      <c r="E257" s="126" t="s">
        <v>525</v>
      </c>
      <c r="F257" s="127" t="s">
        <v>196</v>
      </c>
      <c r="G257" s="53">
        <v>1</v>
      </c>
      <c r="H257" s="102"/>
      <c r="I257" s="102"/>
      <c r="J257" s="102"/>
      <c r="K257" s="102"/>
      <c r="L257" s="102"/>
      <c r="M257" s="103"/>
    </row>
    <row r="258" spans="2:13" ht="18" customHeight="1" x14ac:dyDescent="0.15">
      <c r="B258" s="152"/>
      <c r="C258" s="126" t="s">
        <v>526</v>
      </c>
      <c r="D258" s="126"/>
      <c r="E258" s="126" t="s">
        <v>527</v>
      </c>
      <c r="F258" s="127" t="s">
        <v>196</v>
      </c>
      <c r="G258" s="53">
        <v>1</v>
      </c>
      <c r="H258" s="102"/>
      <c r="I258" s="102"/>
      <c r="J258" s="102"/>
      <c r="K258" s="102"/>
      <c r="L258" s="102"/>
      <c r="M258" s="103"/>
    </row>
    <row r="259" spans="2:13" ht="18" customHeight="1" x14ac:dyDescent="0.15">
      <c r="B259" s="152"/>
      <c r="C259" s="126" t="s">
        <v>528</v>
      </c>
      <c r="D259" s="126"/>
      <c r="E259" s="126" t="s">
        <v>529</v>
      </c>
      <c r="F259" s="127" t="s">
        <v>196</v>
      </c>
      <c r="G259" s="53">
        <v>1</v>
      </c>
      <c r="H259" s="102"/>
      <c r="I259" s="102"/>
      <c r="J259" s="102"/>
      <c r="K259" s="102"/>
      <c r="L259" s="102"/>
      <c r="M259" s="103"/>
    </row>
    <row r="260" spans="2:13" ht="18" customHeight="1" x14ac:dyDescent="0.15">
      <c r="B260" s="152"/>
      <c r="C260" s="48" t="s">
        <v>766</v>
      </c>
      <c r="D260" s="48"/>
      <c r="E260" s="48"/>
      <c r="F260" s="144" t="s">
        <v>12</v>
      </c>
      <c r="G260" s="146">
        <v>1</v>
      </c>
      <c r="H260" s="147"/>
      <c r="I260" s="147"/>
      <c r="J260" s="147"/>
      <c r="K260" s="147"/>
      <c r="L260" s="147"/>
      <c r="M260" s="148"/>
    </row>
    <row r="261" spans="2:13" ht="18" customHeight="1" x14ac:dyDescent="0.15">
      <c r="B261" s="152"/>
      <c r="C261" s="126" t="s">
        <v>318</v>
      </c>
      <c r="D261" s="126"/>
      <c r="E261" s="126"/>
      <c r="F261" s="127" t="s">
        <v>12</v>
      </c>
      <c r="G261" s="53">
        <v>1</v>
      </c>
      <c r="H261" s="102"/>
      <c r="I261" s="102"/>
      <c r="J261" s="102"/>
      <c r="K261" s="102"/>
      <c r="L261" s="102"/>
      <c r="M261" s="130"/>
    </row>
    <row r="262" spans="2:13" ht="18" customHeight="1" x14ac:dyDescent="0.15">
      <c r="B262" s="152"/>
      <c r="C262" s="126" t="s">
        <v>327</v>
      </c>
      <c r="D262" s="126"/>
      <c r="E262" s="126"/>
      <c r="F262" s="127" t="s">
        <v>12</v>
      </c>
      <c r="G262" s="53">
        <v>1</v>
      </c>
      <c r="H262" s="102"/>
      <c r="I262" s="102"/>
      <c r="J262" s="102"/>
      <c r="K262" s="102"/>
      <c r="L262" s="102"/>
      <c r="M262" s="103"/>
    </row>
    <row r="263" spans="2:13" ht="18" customHeight="1" x14ac:dyDescent="0.15">
      <c r="B263" s="154"/>
      <c r="C263" s="126"/>
      <c r="D263" s="126"/>
      <c r="E263" s="126"/>
      <c r="F263" s="127"/>
      <c r="G263" s="4"/>
      <c r="H263" s="72"/>
      <c r="I263" s="72"/>
      <c r="J263" s="72"/>
      <c r="K263" s="72"/>
      <c r="L263" s="72"/>
      <c r="M263" s="73"/>
    </row>
    <row r="264" spans="2:13" ht="18" customHeight="1" x14ac:dyDescent="0.15">
      <c r="B264" s="154"/>
      <c r="C264" s="126" t="s">
        <v>706</v>
      </c>
      <c r="D264" s="126"/>
      <c r="E264" s="126"/>
      <c r="F264" s="127" t="s">
        <v>63</v>
      </c>
      <c r="G264" s="53">
        <v>10</v>
      </c>
      <c r="H264" s="102"/>
      <c r="I264" s="102"/>
      <c r="J264" s="102"/>
      <c r="K264" s="102"/>
      <c r="L264" s="102"/>
      <c r="M264" s="103"/>
    </row>
    <row r="265" spans="2:13" ht="18" customHeight="1" x14ac:dyDescent="0.15">
      <c r="B265" s="154"/>
      <c r="C265" s="126"/>
      <c r="D265" s="126"/>
      <c r="E265" s="126"/>
      <c r="F265" s="127"/>
      <c r="G265" s="4"/>
      <c r="H265" s="72"/>
      <c r="I265" s="72"/>
      <c r="J265" s="72"/>
      <c r="K265" s="72"/>
      <c r="L265" s="72"/>
      <c r="M265" s="73"/>
    </row>
    <row r="266" spans="2:13" ht="18" customHeight="1" x14ac:dyDescent="0.15">
      <c r="B266" s="152"/>
      <c r="C266" s="118" t="s">
        <v>710</v>
      </c>
      <c r="D266" s="126"/>
      <c r="E266" s="126"/>
      <c r="F266" s="127" t="s">
        <v>63</v>
      </c>
      <c r="G266" s="4">
        <v>4</v>
      </c>
      <c r="H266" s="102"/>
      <c r="I266" s="102"/>
      <c r="J266" s="102"/>
      <c r="K266" s="102"/>
      <c r="L266" s="102"/>
      <c r="M266" s="103"/>
    </row>
    <row r="267" spans="2:13" ht="18" customHeight="1" x14ac:dyDescent="0.15">
      <c r="B267" s="152"/>
      <c r="C267" s="126"/>
      <c r="D267" s="126"/>
      <c r="E267" s="126"/>
      <c r="F267" s="127"/>
      <c r="G267" s="4"/>
      <c r="H267" s="125"/>
      <c r="I267" s="125"/>
      <c r="J267" s="125"/>
      <c r="K267" s="125"/>
      <c r="L267" s="125"/>
      <c r="M267" s="45"/>
    </row>
    <row r="268" spans="2:13" ht="18" customHeight="1" x14ac:dyDescent="0.15">
      <c r="B268" s="152"/>
      <c r="C268" s="126"/>
      <c r="D268" s="126"/>
      <c r="E268" s="126"/>
      <c r="F268" s="127"/>
      <c r="G268" s="4"/>
      <c r="H268" s="125"/>
      <c r="I268" s="125"/>
      <c r="J268" s="125"/>
      <c r="K268" s="125"/>
      <c r="L268" s="125"/>
      <c r="M268" s="45"/>
    </row>
    <row r="269" spans="2:13" ht="18" customHeight="1" x14ac:dyDescent="0.15">
      <c r="B269" s="152"/>
      <c r="C269" s="126"/>
      <c r="D269" s="126"/>
      <c r="E269" s="126"/>
      <c r="F269" s="127"/>
      <c r="G269" s="4"/>
      <c r="H269" s="125"/>
      <c r="I269" s="125"/>
      <c r="J269" s="125"/>
      <c r="K269" s="125"/>
      <c r="L269" s="125"/>
      <c r="M269" s="45"/>
    </row>
    <row r="270" spans="2:13" ht="18" customHeight="1" x14ac:dyDescent="0.15">
      <c r="B270" s="152"/>
      <c r="C270" s="126"/>
      <c r="D270" s="126"/>
      <c r="E270" s="126"/>
      <c r="F270" s="127"/>
      <c r="G270" s="4"/>
      <c r="H270" s="125"/>
      <c r="I270" s="125"/>
      <c r="J270" s="125"/>
      <c r="K270" s="125"/>
      <c r="L270" s="125"/>
      <c r="M270" s="45"/>
    </row>
    <row r="271" spans="2:13" ht="18" customHeight="1" x14ac:dyDescent="0.15">
      <c r="B271" s="152"/>
      <c r="C271" s="126"/>
      <c r="D271" s="126"/>
      <c r="E271" s="126"/>
      <c r="F271" s="127"/>
      <c r="G271" s="4"/>
      <c r="H271" s="125"/>
      <c r="I271" s="125"/>
      <c r="J271" s="125"/>
      <c r="K271" s="125"/>
      <c r="L271" s="125"/>
      <c r="M271" s="45"/>
    </row>
    <row r="272" spans="2:13" ht="18" customHeight="1" x14ac:dyDescent="0.15">
      <c r="B272" s="152"/>
      <c r="C272" s="126"/>
      <c r="D272" s="126"/>
      <c r="E272" s="126" t="s">
        <v>744</v>
      </c>
      <c r="F272" s="127"/>
      <c r="G272" s="4"/>
      <c r="H272" s="125"/>
      <c r="I272" s="125"/>
      <c r="J272" s="125"/>
      <c r="K272" s="125"/>
      <c r="L272" s="102"/>
      <c r="M272" s="45"/>
    </row>
    <row r="273" spans="2:13" ht="18" customHeight="1" x14ac:dyDescent="0.15">
      <c r="B273" s="152"/>
      <c r="C273" s="126"/>
      <c r="D273" s="126"/>
      <c r="E273" s="126"/>
      <c r="F273" s="127"/>
      <c r="G273" s="4"/>
      <c r="H273" s="125"/>
      <c r="I273" s="125"/>
      <c r="J273" s="125"/>
      <c r="K273" s="125"/>
      <c r="L273" s="125"/>
      <c r="M273" s="45"/>
    </row>
    <row r="274" spans="2:13" ht="18" customHeight="1" x14ac:dyDescent="0.15">
      <c r="B274" s="49"/>
      <c r="C274" s="186"/>
      <c r="D274" s="186"/>
      <c r="E274" s="186"/>
      <c r="F274" s="186"/>
      <c r="G274" s="50"/>
      <c r="H274" s="50"/>
      <c r="I274" s="50"/>
      <c r="J274" s="50"/>
      <c r="K274" s="50"/>
      <c r="L274" s="50"/>
      <c r="M274" s="51"/>
    </row>
    <row r="277" spans="2:13" ht="18" customHeight="1" x14ac:dyDescent="0.15">
      <c r="H277" s="62"/>
      <c r="I277" s="62"/>
      <c r="J277" s="62"/>
      <c r="M277" s="62"/>
    </row>
  </sheetData>
  <mergeCells count="11">
    <mergeCell ref="B1:M1"/>
    <mergeCell ref="B2:M2"/>
    <mergeCell ref="H3:M3"/>
    <mergeCell ref="B3:G3"/>
    <mergeCell ref="C209:F209"/>
    <mergeCell ref="C241:F241"/>
    <mergeCell ref="C274:F274"/>
    <mergeCell ref="C37:F37"/>
    <mergeCell ref="C73:F73"/>
    <mergeCell ref="C106:F106"/>
    <mergeCell ref="C176:F176"/>
  </mergeCells>
  <phoneticPr fontId="1"/>
  <conditionalFormatting sqref="H135:M139 H140:K140 M140">
    <cfRule type="containsText" dxfId="0" priority="35" operator="containsText" text="安い">
      <formula>NOT(ISERROR(SEARCH("安い",H135)))</formula>
    </cfRule>
  </conditionalFormatting>
  <pageMargins left="0.70866141732283472" right="0.51181102362204722" top="0.94488188976377963" bottom="0.35433070866141736" header="0.31496062992125984" footer="0.31496062992125984"/>
  <pageSetup paperSize="8" fitToHeight="0" orientation="landscape" r:id="rId1"/>
  <headerFooter>
    <oddHeader>&amp;RⅢ．機械設備工事費</oddHeader>
    <oddFooter>&amp;C&amp;16Ⅲ-&amp;P</oddFooter>
  </headerFooter>
  <rowBreaks count="7" manualBreakCount="7">
    <brk id="37" min="1" max="12" man="1"/>
    <brk id="73" min="1" max="12" man="1"/>
    <brk id="106" min="1" max="12" man="1"/>
    <brk id="142" min="1" max="12" man="1"/>
    <brk id="176" min="1" max="12" man="1"/>
    <brk id="209" min="1" max="12" man="1"/>
    <brk id="241" min="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作成要領</vt:lpstr>
      <vt:lpstr>表紙 (総括表)</vt:lpstr>
      <vt:lpstr>共通仮設費</vt:lpstr>
      <vt:lpstr>建築改修工事費 </vt:lpstr>
      <vt:lpstr>電気改修工事費</vt:lpstr>
      <vt:lpstr>（令和6年6月28日修正）機械改修工事費</vt:lpstr>
      <vt:lpstr>'（令和6年6月28日修正）機械改修工事費'!Print_Area</vt:lpstr>
      <vt:lpstr>共通仮設費!Print_Area</vt:lpstr>
      <vt:lpstr>'建築改修工事費 '!Print_Area</vt:lpstr>
      <vt:lpstr>作成要領!Print_Area</vt:lpstr>
      <vt:lpstr>電気改修工事費!Print_Area</vt:lpstr>
      <vt:lpstr>'表紙 (総括表)'!Print_Area</vt:lpstr>
      <vt:lpstr>'（令和6年6月28日修正）機械改修工事費'!Print_Titles</vt:lpstr>
      <vt:lpstr>'建築改修工事費 '!Print_Titles</vt:lpstr>
      <vt:lpstr>電気改修工事費!Print_Titles</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dc:creator>
  <cp:lastModifiedBy>Administrator</cp:lastModifiedBy>
  <cp:lastPrinted>2024-06-25T04:40:56Z</cp:lastPrinted>
  <dcterms:created xsi:type="dcterms:W3CDTF">2011-10-20T07:03:34Z</dcterms:created>
  <dcterms:modified xsi:type="dcterms:W3CDTF">2024-06-25T06:11:06Z</dcterms:modified>
</cp:coreProperties>
</file>