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60"/>
  </bookViews>
  <sheets>
    <sheet name="1005" sheetId="9" r:id="rId1"/>
  </sheets>
  <definedNames>
    <definedName name="_xlnm.Print_Area" localSheetId="0">'1005'!$A$1:$K$34</definedName>
  </definedNames>
  <calcPr calcId="162913"/>
</workbook>
</file>

<file path=xl/calcChain.xml><?xml version="1.0" encoding="utf-8"?>
<calcChain xmlns="http://schemas.openxmlformats.org/spreadsheetml/2006/main">
  <c r="J6" i="9" l="1"/>
  <c r="J7" i="9"/>
  <c r="J29" i="9"/>
  <c r="J30" i="9"/>
  <c r="J28" i="9"/>
  <c r="J27" i="9"/>
  <c r="J26" i="9"/>
  <c r="J21" i="9"/>
  <c r="J23" i="9"/>
  <c r="J22" i="9"/>
  <c r="J14" i="9"/>
  <c r="J18" i="9"/>
  <c r="J16" i="9"/>
  <c r="J15" i="9"/>
  <c r="J8" i="9"/>
  <c r="J12" i="9"/>
  <c r="J11" i="9"/>
  <c r="J10" i="9"/>
  <c r="J9" i="9"/>
  <c r="J13" i="9"/>
  <c r="K6" i="9"/>
  <c r="K7" i="9"/>
  <c r="K24" i="9"/>
  <c r="K29" i="9"/>
  <c r="K25" i="9"/>
  <c r="K21" i="9"/>
  <c r="K14" i="9"/>
  <c r="K8" i="9"/>
  <c r="J25" i="9"/>
  <c r="J24" i="9"/>
</calcChain>
</file>

<file path=xl/sharedStrings.xml><?xml version="1.0" encoding="utf-8"?>
<sst xmlns="http://schemas.openxmlformats.org/spreadsheetml/2006/main" count="59" uniqueCount="43">
  <si>
    <t>5 鉄道旅客運輸状況</t>
    <rPh sb="2" eb="4">
      <t>テツドウ</t>
    </rPh>
    <rPh sb="4" eb="6">
      <t>リョカク</t>
    </rPh>
    <rPh sb="6" eb="8">
      <t>ウンユ</t>
    </rPh>
    <rPh sb="8" eb="10">
      <t>ジョウキョウ</t>
    </rPh>
    <phoneticPr fontId="7"/>
  </si>
  <si>
    <t>種　　　別</t>
    <rPh sb="0" eb="5">
      <t>シュベツ</t>
    </rPh>
    <phoneticPr fontId="7"/>
  </si>
  <si>
    <t>(千人)</t>
    <rPh sb="1" eb="3">
      <t>センニン</t>
    </rPh>
    <phoneticPr fontId="7"/>
  </si>
  <si>
    <t>総数</t>
    <rPh sb="0" eb="2">
      <t>ソウスウ</t>
    </rPh>
    <phoneticPr fontId="7"/>
  </si>
  <si>
    <t>ＪＲ東日本計</t>
    <rPh sb="2" eb="3">
      <t>ヒガシ</t>
    </rPh>
    <rPh sb="3" eb="5">
      <t>ニホン</t>
    </rPh>
    <rPh sb="5" eb="6">
      <t>ケイ</t>
    </rPh>
    <phoneticPr fontId="7"/>
  </si>
  <si>
    <t>横浜線</t>
    <rPh sb="0" eb="3">
      <t>ヨコハマセン</t>
    </rPh>
    <phoneticPr fontId="7"/>
  </si>
  <si>
    <t>古淵</t>
    <rPh sb="0" eb="2">
      <t>コブチ</t>
    </rPh>
    <phoneticPr fontId="7"/>
  </si>
  <si>
    <t>淵野辺</t>
    <rPh sb="0" eb="3">
      <t>フチノベ</t>
    </rPh>
    <phoneticPr fontId="7"/>
  </si>
  <si>
    <t>矢部</t>
    <rPh sb="0" eb="2">
      <t>ヤベ</t>
    </rPh>
    <phoneticPr fontId="7"/>
  </si>
  <si>
    <t>相模原</t>
    <rPh sb="0" eb="3">
      <t>サガミハラ</t>
    </rPh>
    <phoneticPr fontId="7"/>
  </si>
  <si>
    <t>橋本</t>
    <rPh sb="0" eb="2">
      <t>ハシモト</t>
    </rPh>
    <phoneticPr fontId="7"/>
  </si>
  <si>
    <t>相模線</t>
    <rPh sb="0" eb="3">
      <t>サガミセン</t>
    </rPh>
    <phoneticPr fontId="7"/>
  </si>
  <si>
    <t>相武台下</t>
    <rPh sb="0" eb="3">
      <t>ソウブダイ</t>
    </rPh>
    <rPh sb="3" eb="4">
      <t>シタ</t>
    </rPh>
    <phoneticPr fontId="7"/>
  </si>
  <si>
    <t>下溝</t>
    <rPh sb="0" eb="2">
      <t>シモミゾ</t>
    </rPh>
    <phoneticPr fontId="7"/>
  </si>
  <si>
    <t>原当麻</t>
    <rPh sb="0" eb="3">
      <t>ハラタイマ</t>
    </rPh>
    <phoneticPr fontId="7"/>
  </si>
  <si>
    <t>番田</t>
    <rPh sb="0" eb="2">
      <t>バンダ</t>
    </rPh>
    <phoneticPr fontId="7"/>
  </si>
  <si>
    <t>上溝</t>
    <rPh sb="0" eb="2">
      <t>カミミゾ</t>
    </rPh>
    <phoneticPr fontId="7"/>
  </si>
  <si>
    <t>南橋本</t>
    <rPh sb="0" eb="1">
      <t>ミナミ</t>
    </rPh>
    <rPh sb="1" eb="3">
      <t>ハシモト</t>
    </rPh>
    <phoneticPr fontId="7"/>
  </si>
  <si>
    <t>中央本線</t>
    <rPh sb="0" eb="2">
      <t>チュウオウ</t>
    </rPh>
    <rPh sb="2" eb="4">
      <t>ホンセン</t>
    </rPh>
    <phoneticPr fontId="7"/>
  </si>
  <si>
    <t>私鉄計</t>
    <rPh sb="0" eb="2">
      <t>シテツ</t>
    </rPh>
    <rPh sb="2" eb="3">
      <t>ケイ</t>
    </rPh>
    <phoneticPr fontId="7"/>
  </si>
  <si>
    <t>相模大野</t>
    <rPh sb="0" eb="4">
      <t>サガミオオノ</t>
    </rPh>
    <phoneticPr fontId="7"/>
  </si>
  <si>
    <t>小田急相模原</t>
    <rPh sb="0" eb="3">
      <t>オダキュウ</t>
    </rPh>
    <rPh sb="3" eb="6">
      <t>サガミハラ</t>
    </rPh>
    <phoneticPr fontId="7"/>
  </si>
  <si>
    <t>東林間</t>
    <rPh sb="0" eb="1">
      <t>ヒガシ</t>
    </rPh>
    <rPh sb="1" eb="3">
      <t>リンカン</t>
    </rPh>
    <phoneticPr fontId="7"/>
  </si>
  <si>
    <t xml:space="preserve"> 本表で掲載した数値は、駅別乗降人員数である。</t>
    <rPh sb="1" eb="2">
      <t>ホン</t>
    </rPh>
    <rPh sb="2" eb="3">
      <t>ヒョウ</t>
    </rPh>
    <rPh sb="4" eb="6">
      <t>ケイサイ</t>
    </rPh>
    <rPh sb="8" eb="10">
      <t>スウチ</t>
    </rPh>
    <rPh sb="14" eb="16">
      <t>ジョウコウ</t>
    </rPh>
    <phoneticPr fontId="7"/>
  </si>
  <si>
    <t>相模湖</t>
    <rPh sb="0" eb="2">
      <t>サガミ</t>
    </rPh>
    <rPh sb="2" eb="3">
      <t>コ</t>
    </rPh>
    <phoneticPr fontId="7"/>
  </si>
  <si>
    <t>藤野</t>
    <rPh sb="0" eb="2">
      <t>フジノ</t>
    </rPh>
    <phoneticPr fontId="7"/>
  </si>
  <si>
    <t>小田急線</t>
    <rPh sb="0" eb="4">
      <t>オダキュウセン</t>
    </rPh>
    <phoneticPr fontId="7"/>
  </si>
  <si>
    <t>（千人）</t>
    <rPh sb="1" eb="2">
      <t>セン</t>
    </rPh>
    <rPh sb="2" eb="3">
      <t>ニン</t>
    </rPh>
    <phoneticPr fontId="7"/>
  </si>
  <si>
    <t>京王線</t>
    <rPh sb="0" eb="2">
      <t>ケイオウ</t>
    </rPh>
    <rPh sb="2" eb="3">
      <t>セン</t>
    </rPh>
    <phoneticPr fontId="7"/>
  </si>
  <si>
    <t>（千人）</t>
    <rPh sb="1" eb="3">
      <t>センニン</t>
    </rPh>
    <phoneticPr fontId="7"/>
  </si>
  <si>
    <t>　　　 …</t>
  </si>
  <si>
    <t>令和元年度</t>
    <rPh sb="0" eb="2">
      <t>レイワ</t>
    </rPh>
    <rPh sb="2" eb="4">
      <t>ガンネン</t>
    </rPh>
    <rPh sb="4" eb="5">
      <t>ド</t>
    </rPh>
    <phoneticPr fontId="9"/>
  </si>
  <si>
    <t>（千人）</t>
  </si>
  <si>
    <r>
      <t>1日平均</t>
    </r>
    <r>
      <rPr>
        <sz val="10"/>
        <rFont val="ＭＳ ゴシック"/>
        <family val="3"/>
        <charset val="128"/>
      </rPr>
      <t>(人)</t>
    </r>
    <rPh sb="1" eb="2">
      <t>イチニチ</t>
    </rPh>
    <rPh sb="2" eb="4">
      <t>ヘイキン</t>
    </rPh>
    <rPh sb="5" eb="6">
      <t>センニン</t>
    </rPh>
    <phoneticPr fontId="7"/>
  </si>
  <si>
    <t>（注）(1)「駅別乗降人員数」は１日平均に365（うるう年の場合は366）を乗じ、百の単位で四捨五入した数値。</t>
    <rPh sb="1" eb="2">
      <t>チュウ</t>
    </rPh>
    <phoneticPr fontId="7"/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</si>
  <si>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(2)ＪＲ橋本駅は、ＪＲ横浜線として算出。</t>
    </r>
    <phoneticPr fontId="9"/>
  </si>
  <si>
    <t>…</t>
  </si>
  <si>
    <t>資料　都市建設局まちづくり推進部交通政策課</t>
    <rPh sb="0" eb="2">
      <t>シリョウ</t>
    </rPh>
    <rPh sb="3" eb="8">
      <t>トシ</t>
    </rPh>
    <rPh sb="13" eb="15">
      <t>スイシン</t>
    </rPh>
    <rPh sb="15" eb="16">
      <t>ブ</t>
    </rPh>
    <rPh sb="16" eb="18">
      <t>コウツウ</t>
    </rPh>
    <rPh sb="18" eb="20">
      <t>セイサク</t>
    </rPh>
    <rPh sb="20" eb="21">
      <t>カ</t>
    </rPh>
    <phoneticPr fontId="7"/>
  </si>
  <si>
    <t>平成29年度</t>
    <rPh sb="0" eb="2">
      <t>ヘイセイ</t>
    </rPh>
    <rPh sb="4" eb="6">
      <t>ネンド</t>
    </rPh>
    <phoneticPr fontId="9"/>
  </si>
  <si>
    <r>
      <rPr>
        <sz val="11"/>
        <color indexed="9"/>
        <rFont val="ＭＳ ゴシック"/>
        <family val="3"/>
        <charset val="128"/>
      </rPr>
      <t>令和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3" eb="5">
      <t>ネンド</t>
    </rPh>
    <rPh sb="4" eb="5">
      <t>ド</t>
    </rPh>
    <phoneticPr fontId="9"/>
  </si>
  <si>
    <r>
      <rPr>
        <sz val="11"/>
        <color indexed="9"/>
        <rFont val="ＭＳ 明朝"/>
        <family val="1"/>
        <charset val="128"/>
      </rPr>
      <t>令和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3" eb="4">
      <t>ネン</t>
    </rPh>
    <rPh sb="4" eb="5">
      <t>ド</t>
    </rPh>
    <phoneticPr fontId="9"/>
  </si>
  <si>
    <t>…</t>
    <phoneticPr fontId="9"/>
  </si>
  <si>
    <t>…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</si>
</sst>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);[Red]\(#,##0\)"/>
    <numFmt numFmtId="177" formatCode="_ * #,##0;_ * &quot;△&quot;#,##0;_ * &quot;-&quot;;"/>
    <numFmt numFmtId="178" formatCode="0_);[Red]\(0\)"/>
  </numFmts>
  <fonts count="15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sz val="11"/>
      <color indexed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6" fillId="0" borderId="0"/>
    <xf numFmtId="0" fontId="1" fillId="0" borderId="0"/>
  </cellStyleXfs>
  <cellXfs count="63">
    <xf numFmtId="0" fontId="0" fillId="0" borderId="0" xfId="0"/>
    <xf numFmtId="0" fontId="8" fillId="0" borderId="0" xfId="2" applyFont="1" applyFill="1" applyAlignment="1" applyProtection="1">
      <alignment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Border="1" applyAlignment="1" applyProtection="1">
      <alignment vertical="center"/>
    </xf>
    <xf numFmtId="0" fontId="2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176" fontId="3" fillId="0" borderId="0" xfId="2" applyNumberFormat="1" applyFont="1" applyFill="1" applyAlignment="1" applyProtection="1">
      <alignment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distributed" vertical="center"/>
    </xf>
    <xf numFmtId="0" fontId="3" fillId="0" borderId="3" xfId="2" applyFont="1" applyFill="1" applyBorder="1" applyAlignment="1" applyProtection="1">
      <alignment vertical="center"/>
    </xf>
    <xf numFmtId="176" fontId="3" fillId="0" borderId="0" xfId="2" applyNumberFormat="1" applyFont="1" applyFill="1" applyBorder="1" applyAlignment="1" applyProtection="1">
      <alignment vertical="center"/>
      <protection locked="0"/>
    </xf>
    <xf numFmtId="176" fontId="3" fillId="0" borderId="0" xfId="2" applyNumberFormat="1" applyFont="1" applyFill="1" applyBorder="1" applyAlignment="1" applyProtection="1">
      <alignment horizontal="right" vertical="center"/>
      <protection locked="0"/>
    </xf>
    <xf numFmtId="0" fontId="3" fillId="0" borderId="4" xfId="2" applyFont="1" applyFill="1" applyBorder="1" applyAlignment="1" applyProtection="1">
      <alignment vertical="center"/>
    </xf>
    <xf numFmtId="0" fontId="3" fillId="0" borderId="4" xfId="2" applyFont="1" applyFill="1" applyBorder="1" applyAlignment="1" applyProtection="1">
      <alignment horizontal="distributed" vertical="center"/>
    </xf>
    <xf numFmtId="0" fontId="3" fillId="0" borderId="5" xfId="2" applyFont="1" applyFill="1" applyBorder="1" applyAlignment="1" applyProtection="1">
      <alignment vertical="center"/>
    </xf>
    <xf numFmtId="0" fontId="5" fillId="0" borderId="6" xfId="2" applyFont="1" applyFill="1" applyBorder="1" applyAlignment="1" applyProtection="1">
      <alignment horizontal="center" vertical="center"/>
    </xf>
    <xf numFmtId="0" fontId="4" fillId="0" borderId="0" xfId="2" applyFont="1" applyFill="1" applyAlignment="1" applyProtection="1">
      <alignment vertical="center"/>
    </xf>
    <xf numFmtId="0" fontId="4" fillId="0" borderId="0" xfId="2" applyFont="1" applyFill="1" applyBorder="1" applyAlignment="1" applyProtection="1">
      <alignment vertical="center"/>
    </xf>
    <xf numFmtId="0" fontId="3" fillId="0" borderId="7" xfId="2" applyFont="1" applyFill="1" applyBorder="1" applyAlignment="1" applyProtection="1">
      <alignment horizontal="distributed" vertical="center"/>
    </xf>
    <xf numFmtId="0" fontId="3" fillId="0" borderId="3" xfId="2" applyFont="1" applyFill="1" applyBorder="1" applyAlignment="1" applyProtection="1">
      <alignment horizontal="distributed" vertical="center"/>
    </xf>
    <xf numFmtId="0" fontId="3" fillId="0" borderId="8" xfId="2" applyFont="1" applyFill="1" applyBorder="1" applyAlignment="1" applyProtection="1">
      <alignment horizontal="distributed" vertical="center"/>
    </xf>
    <xf numFmtId="0" fontId="0" fillId="0" borderId="0" xfId="2" applyFont="1" applyFill="1" applyAlignment="1" applyProtection="1">
      <alignment vertical="center"/>
    </xf>
    <xf numFmtId="0" fontId="5" fillId="0" borderId="0" xfId="2" applyFont="1" applyFill="1" applyBorder="1" applyAlignment="1" applyProtection="1">
      <alignment vertical="top"/>
    </xf>
    <xf numFmtId="0" fontId="5" fillId="0" borderId="0" xfId="2" applyFont="1" applyFill="1" applyBorder="1" applyAlignment="1" applyProtection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0" fontId="3" fillId="0" borderId="10" xfId="3" applyFont="1" applyFill="1" applyBorder="1" applyAlignment="1" applyProtection="1">
      <alignment horizontal="center" vertical="center"/>
    </xf>
    <xf numFmtId="177" fontId="3" fillId="0" borderId="0" xfId="2" applyNumberFormat="1" applyFont="1" applyFill="1" applyAlignment="1" applyProtection="1">
      <alignment vertical="center"/>
    </xf>
    <xf numFmtId="0" fontId="4" fillId="0" borderId="0" xfId="2" applyFont="1" applyFill="1" applyAlignment="1" applyProtection="1">
      <alignment horizontal="left" vertical="center"/>
    </xf>
    <xf numFmtId="176" fontId="3" fillId="0" borderId="11" xfId="3" applyNumberFormat="1" applyFont="1" applyFill="1" applyBorder="1" applyAlignment="1" applyProtection="1">
      <alignment horizontal="center" vertical="center"/>
    </xf>
    <xf numFmtId="178" fontId="3" fillId="0" borderId="0" xfId="2" applyNumberFormat="1" applyFont="1" applyFill="1" applyBorder="1" applyAlignment="1" applyProtection="1">
      <alignment horizontal="right" vertical="center"/>
      <protection locked="0"/>
    </xf>
    <xf numFmtId="0" fontId="0" fillId="0" borderId="10" xfId="3" applyFont="1" applyFill="1" applyBorder="1" applyAlignment="1" applyProtection="1">
      <alignment horizontal="center" vertical="center"/>
    </xf>
    <xf numFmtId="176" fontId="0" fillId="0" borderId="11" xfId="3" applyNumberFormat="1" applyFont="1" applyFill="1" applyBorder="1" applyAlignment="1" applyProtection="1">
      <alignment horizontal="center" vertical="center"/>
    </xf>
    <xf numFmtId="178" fontId="0" fillId="0" borderId="0" xfId="2" applyNumberFormat="1" applyFont="1" applyFill="1" applyBorder="1" applyAlignment="1" applyProtection="1">
      <alignment horizontal="right" vertical="center"/>
      <protection locked="0"/>
    </xf>
    <xf numFmtId="176" fontId="8" fillId="0" borderId="6" xfId="0" applyNumberFormat="1" applyFont="1" applyFill="1" applyBorder="1" applyAlignment="1">
      <alignment horizontal="center" vertical="center"/>
    </xf>
    <xf numFmtId="0" fontId="11" fillId="0" borderId="16" xfId="2" applyFont="1" applyFill="1" applyBorder="1" applyAlignment="1" applyProtection="1">
      <alignment horizontal="center" vertical="center"/>
    </xf>
    <xf numFmtId="178" fontId="8" fillId="0" borderId="0" xfId="2" applyNumberFormat="1" applyFont="1" applyFill="1" applyBorder="1" applyAlignment="1" applyProtection="1">
      <alignment horizontal="right" vertical="center"/>
      <protection locked="0"/>
    </xf>
    <xf numFmtId="178" fontId="8" fillId="0" borderId="15" xfId="2" applyNumberFormat="1" applyFont="1" applyFill="1" applyBorder="1" applyAlignment="1" applyProtection="1">
      <alignment horizontal="right" vertical="center"/>
      <protection locked="0"/>
    </xf>
    <xf numFmtId="177" fontId="3" fillId="0" borderId="12" xfId="1" applyNumberFormat="1" applyFont="1" applyFill="1" applyBorder="1" applyAlignment="1" applyProtection="1">
      <alignment horizontal="right" vertical="center"/>
    </xf>
    <xf numFmtId="177" fontId="8" fillId="0" borderId="12" xfId="2" applyNumberFormat="1" applyFont="1" applyFill="1" applyBorder="1" applyAlignment="1" applyProtection="1">
      <alignment horizontal="right" vertical="center"/>
    </xf>
    <xf numFmtId="177" fontId="3" fillId="0" borderId="12" xfId="2" applyNumberFormat="1" applyFont="1" applyFill="1" applyBorder="1" applyAlignment="1" applyProtection="1">
      <alignment horizontal="right" vertical="center"/>
    </xf>
    <xf numFmtId="177" fontId="3" fillId="0" borderId="0" xfId="2" applyNumberFormat="1" applyFont="1" applyFill="1" applyAlignment="1" applyProtection="1">
      <alignment horizontal="right" vertical="center"/>
    </xf>
    <xf numFmtId="177" fontId="8" fillId="0" borderId="13" xfId="2" applyNumberFormat="1" applyFont="1" applyFill="1" applyBorder="1" applyAlignment="1" applyProtection="1">
      <alignment horizontal="right" vertical="center"/>
    </xf>
    <xf numFmtId="177" fontId="8" fillId="0" borderId="0" xfId="2" applyNumberFormat="1" applyFont="1" applyFill="1" applyAlignment="1" applyProtection="1">
      <alignment horizontal="right" vertical="center"/>
    </xf>
    <xf numFmtId="177" fontId="3" fillId="0" borderId="0" xfId="2" applyNumberFormat="1" applyFont="1" applyFill="1" applyBorder="1" applyAlignment="1" applyProtection="1">
      <alignment horizontal="right" vertical="center"/>
      <protection locked="0"/>
    </xf>
    <xf numFmtId="177" fontId="8" fillId="0" borderId="0" xfId="2" applyNumberFormat="1" applyFont="1" applyFill="1" applyBorder="1" applyAlignment="1" applyProtection="1">
      <alignment horizontal="right" vertical="center"/>
      <protection locked="0"/>
    </xf>
    <xf numFmtId="177" fontId="8" fillId="0" borderId="15" xfId="2" applyNumberFormat="1" applyFont="1" applyFill="1" applyBorder="1" applyAlignment="1" applyProtection="1">
      <alignment horizontal="right" vertical="center"/>
      <protection locked="0"/>
    </xf>
    <xf numFmtId="177" fontId="3" fillId="0" borderId="13" xfId="2" applyNumberFormat="1" applyFont="1" applyFill="1" applyBorder="1" applyAlignment="1" applyProtection="1">
      <alignment horizontal="right" vertical="center"/>
    </xf>
    <xf numFmtId="177" fontId="8" fillId="0" borderId="0" xfId="2" applyNumberFormat="1" applyFont="1" applyFill="1" applyBorder="1" applyAlignment="1" applyProtection="1">
      <alignment horizontal="right" vertical="center"/>
    </xf>
    <xf numFmtId="177" fontId="3" fillId="0" borderId="4" xfId="2" applyNumberFormat="1" applyFont="1" applyFill="1" applyBorder="1" applyAlignment="1" applyProtection="1">
      <alignment horizontal="right" vertical="center"/>
      <protection locked="0"/>
    </xf>
    <xf numFmtId="177" fontId="8" fillId="0" borderId="4" xfId="2" applyNumberFormat="1" applyFont="1" applyFill="1" applyBorder="1" applyAlignment="1" applyProtection="1">
      <alignment horizontal="right" vertical="center"/>
      <protection locked="0"/>
    </xf>
    <xf numFmtId="177" fontId="8" fillId="0" borderId="12" xfId="1" applyNumberFormat="1" applyFont="1" applyFill="1" applyBorder="1" applyAlignment="1" applyProtection="1">
      <alignment vertical="center"/>
    </xf>
    <xf numFmtId="176" fontId="8" fillId="0" borderId="10" xfId="3" applyNumberFormat="1" applyFont="1" applyFill="1" applyBorder="1" applyAlignment="1" applyProtection="1">
      <alignment horizontal="center" vertical="center"/>
    </xf>
    <xf numFmtId="176" fontId="8" fillId="0" borderId="14" xfId="3" applyNumberFormat="1" applyFont="1" applyFill="1" applyBorder="1" applyAlignment="1" applyProtection="1">
      <alignment horizontal="center" vertical="center"/>
    </xf>
    <xf numFmtId="0" fontId="3" fillId="0" borderId="12" xfId="2" applyFont="1" applyFill="1" applyBorder="1" applyAlignment="1" applyProtection="1">
      <alignment horizontal="distributed" vertical="center"/>
    </xf>
    <xf numFmtId="0" fontId="3" fillId="0" borderId="12" xfId="2" applyFont="1" applyFill="1" applyBorder="1" applyAlignment="1">
      <alignment horizontal="distributed" vertical="center"/>
    </xf>
    <xf numFmtId="0" fontId="3" fillId="0" borderId="13" xfId="2" applyFont="1" applyFill="1" applyBorder="1" applyAlignment="1" applyProtection="1">
      <alignment horizontal="distributed" vertical="center"/>
    </xf>
    <xf numFmtId="0" fontId="3" fillId="0" borderId="13" xfId="2" applyFont="1" applyFill="1" applyBorder="1" applyAlignment="1">
      <alignment horizontal="distributed" vertical="center"/>
    </xf>
    <xf numFmtId="0" fontId="3" fillId="0" borderId="14" xfId="2" applyFont="1" applyFill="1" applyBorder="1" applyAlignment="1" applyProtection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1005" xfId="2"/>
    <cellStyle name="標準_1005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7"/>
  <sheetViews>
    <sheetView showGridLines="0" tabSelected="1" zoomScale="85" zoomScaleNormal="85" workbookViewId="0"/>
  </sheetViews>
  <sheetFormatPr defaultRowHeight="13.5" x14ac:dyDescent="0.15"/>
  <cols>
    <col min="1" max="1" width="3.625" style="4" customWidth="1"/>
    <col min="2" max="2" width="3.125" style="4" customWidth="1"/>
    <col min="3" max="3" width="16.375" style="4" customWidth="1"/>
    <col min="4" max="4" width="0.5" style="4" customWidth="1"/>
    <col min="5" max="5" width="0.25" style="5" customWidth="1"/>
    <col min="6" max="7" width="12.625" style="4" customWidth="1"/>
    <col min="8" max="9" width="12.625" style="8" customWidth="1"/>
    <col min="10" max="11" width="12.625" style="4" customWidth="1"/>
    <col min="12" max="12" width="9.625" style="4" bestFit="1" customWidth="1"/>
    <col min="13" max="16384" width="9" style="4"/>
  </cols>
  <sheetData>
    <row r="1" spans="2:13" ht="13.5" customHeight="1" x14ac:dyDescent="0.15">
      <c r="B1" s="6" t="s">
        <v>0</v>
      </c>
      <c r="C1" s="1"/>
    </row>
    <row r="2" spans="2:13" ht="13.5" customHeight="1" x14ac:dyDescent="0.15">
      <c r="B2" s="7" t="s">
        <v>23</v>
      </c>
    </row>
    <row r="3" spans="2:13" ht="3.75" customHeight="1" thickBot="1" x14ac:dyDescent="0.2">
      <c r="B3" s="7"/>
      <c r="J3" s="8"/>
      <c r="K3" s="14"/>
    </row>
    <row r="4" spans="2:13" ht="18" customHeight="1" x14ac:dyDescent="0.15">
      <c r="B4" s="60" t="s">
        <v>1</v>
      </c>
      <c r="C4" s="61"/>
      <c r="D4" s="61"/>
      <c r="E4" s="2"/>
      <c r="F4" s="33" t="s">
        <v>38</v>
      </c>
      <c r="G4" s="28">
        <v>30</v>
      </c>
      <c r="H4" s="31" t="s">
        <v>31</v>
      </c>
      <c r="I4" s="34" t="s">
        <v>40</v>
      </c>
      <c r="J4" s="54" t="s">
        <v>39</v>
      </c>
      <c r="K4" s="55"/>
    </row>
    <row r="5" spans="2:13" ht="18" customHeight="1" x14ac:dyDescent="0.15">
      <c r="B5" s="62"/>
      <c r="C5" s="62"/>
      <c r="D5" s="62"/>
      <c r="E5" s="3"/>
      <c r="F5" s="17" t="s">
        <v>2</v>
      </c>
      <c r="G5" s="26" t="s">
        <v>27</v>
      </c>
      <c r="H5" s="27" t="s">
        <v>32</v>
      </c>
      <c r="I5" s="27" t="s">
        <v>32</v>
      </c>
      <c r="J5" s="36" t="s">
        <v>29</v>
      </c>
      <c r="K5" s="37" t="s">
        <v>33</v>
      </c>
    </row>
    <row r="6" spans="2:13" ht="20.100000000000001" customHeight="1" x14ac:dyDescent="0.15">
      <c r="B6" s="56" t="s">
        <v>3</v>
      </c>
      <c r="C6" s="57"/>
      <c r="D6" s="57"/>
      <c r="E6" s="20"/>
      <c r="F6" s="40">
        <v>250593</v>
      </c>
      <c r="G6" s="40">
        <v>252255</v>
      </c>
      <c r="H6" s="40">
        <v>250119</v>
      </c>
      <c r="I6" s="40">
        <v>178153.94500000001</v>
      </c>
      <c r="J6" s="53">
        <f>SUM(J8,J14,J21,J25,J29)</f>
        <v>197556.57</v>
      </c>
      <c r="K6" s="41">
        <f>K8+K14+K21+K25+K29</f>
        <v>541254</v>
      </c>
      <c r="L6" s="29"/>
    </row>
    <row r="7" spans="2:13" ht="20.100000000000001" customHeight="1" x14ac:dyDescent="0.15">
      <c r="B7" s="56" t="s">
        <v>4</v>
      </c>
      <c r="C7" s="57"/>
      <c r="D7" s="57"/>
      <c r="E7" s="20"/>
      <c r="F7" s="42">
        <v>139003</v>
      </c>
      <c r="G7" s="42">
        <v>139611</v>
      </c>
      <c r="H7" s="42">
        <v>138578</v>
      </c>
      <c r="I7" s="42">
        <v>100134.1</v>
      </c>
      <c r="J7" s="53">
        <f>SUM(J8,J14,J21)</f>
        <v>111135.57</v>
      </c>
      <c r="K7" s="41">
        <f>K8+K14+K21</f>
        <v>304484</v>
      </c>
    </row>
    <row r="8" spans="2:13" ht="18" customHeight="1" x14ac:dyDescent="0.15">
      <c r="B8" s="58" t="s">
        <v>5</v>
      </c>
      <c r="C8" s="59"/>
      <c r="D8" s="59"/>
      <c r="E8" s="21"/>
      <c r="F8" s="43">
        <v>123439</v>
      </c>
      <c r="G8" s="43">
        <v>123899</v>
      </c>
      <c r="H8" s="43">
        <v>122957</v>
      </c>
      <c r="I8" s="43">
        <v>88439.5</v>
      </c>
      <c r="J8" s="44">
        <f>SUM(J9:J13)</f>
        <v>98568.57</v>
      </c>
      <c r="K8" s="45">
        <f>SUM(K9:K13)</f>
        <v>270054</v>
      </c>
      <c r="L8" s="8"/>
    </row>
    <row r="9" spans="2:13" ht="15" customHeight="1" x14ac:dyDescent="0.15">
      <c r="B9" s="9"/>
      <c r="C9" s="10" t="s">
        <v>10</v>
      </c>
      <c r="D9" s="10"/>
      <c r="E9" s="11"/>
      <c r="F9" s="46">
        <v>48086</v>
      </c>
      <c r="G9" s="46">
        <v>48279</v>
      </c>
      <c r="H9" s="46">
        <v>47820</v>
      </c>
      <c r="I9" s="46">
        <v>34250.14</v>
      </c>
      <c r="J9" s="47">
        <f>ROUND(K9*365,-3)/1000</f>
        <v>38017</v>
      </c>
      <c r="K9" s="47">
        <v>104156</v>
      </c>
    </row>
    <row r="10" spans="2:13" ht="15" customHeight="1" x14ac:dyDescent="0.15">
      <c r="B10" s="5"/>
      <c r="C10" s="10" t="s">
        <v>9</v>
      </c>
      <c r="D10" s="10"/>
      <c r="E10" s="11"/>
      <c r="F10" s="46">
        <v>21309</v>
      </c>
      <c r="G10" s="46">
        <v>21354</v>
      </c>
      <c r="H10" s="46">
        <v>21345</v>
      </c>
      <c r="I10" s="46">
        <v>16641.810000000001</v>
      </c>
      <c r="J10" s="47">
        <f>ROUND(K10*365,-3)/1000</f>
        <v>17508</v>
      </c>
      <c r="K10" s="47">
        <v>47968</v>
      </c>
    </row>
    <row r="11" spans="2:13" ht="15" customHeight="1" x14ac:dyDescent="0.15">
      <c r="B11" s="5"/>
      <c r="C11" s="10" t="s">
        <v>8</v>
      </c>
      <c r="D11" s="10"/>
      <c r="E11" s="11"/>
      <c r="F11" s="46">
        <v>9109</v>
      </c>
      <c r="G11" s="46">
        <v>9048</v>
      </c>
      <c r="H11" s="46">
        <v>9061</v>
      </c>
      <c r="I11" s="46">
        <v>6722.57</v>
      </c>
      <c r="J11" s="47">
        <f>ROUND(K11*365,-3)/1000</f>
        <v>7439</v>
      </c>
      <c r="K11" s="47">
        <v>20382</v>
      </c>
    </row>
    <row r="12" spans="2:13" ht="15" customHeight="1" x14ac:dyDescent="0.15">
      <c r="B12" s="5"/>
      <c r="C12" s="10" t="s">
        <v>7</v>
      </c>
      <c r="D12" s="10"/>
      <c r="E12" s="11"/>
      <c r="F12" s="46">
        <v>28217</v>
      </c>
      <c r="G12" s="46">
        <v>28414</v>
      </c>
      <c r="H12" s="46">
        <v>27894</v>
      </c>
      <c r="I12" s="46">
        <v>17906.169999999998</v>
      </c>
      <c r="J12" s="47">
        <f>ROUND(K12*365,-3)/1000</f>
        <v>21801</v>
      </c>
      <c r="K12" s="47">
        <v>59730</v>
      </c>
    </row>
    <row r="13" spans="2:13" ht="15" customHeight="1" x14ac:dyDescent="0.15">
      <c r="B13" s="5"/>
      <c r="C13" s="10" t="s">
        <v>6</v>
      </c>
      <c r="D13" s="10"/>
      <c r="E13" s="11"/>
      <c r="F13" s="46">
        <v>16718</v>
      </c>
      <c r="G13" s="46">
        <v>16803</v>
      </c>
      <c r="H13" s="46">
        <v>16837</v>
      </c>
      <c r="I13" s="46">
        <v>12918.81</v>
      </c>
      <c r="J13" s="47">
        <f>K13*365/1000</f>
        <v>13803.57</v>
      </c>
      <c r="K13" s="48">
        <v>37818</v>
      </c>
      <c r="M13" s="8"/>
    </row>
    <row r="14" spans="2:13" ht="18" customHeight="1" x14ac:dyDescent="0.15">
      <c r="B14" s="58" t="s">
        <v>11</v>
      </c>
      <c r="C14" s="59"/>
      <c r="D14" s="59"/>
      <c r="E14" s="22"/>
      <c r="F14" s="49">
        <v>12194</v>
      </c>
      <c r="G14" s="49">
        <v>12442</v>
      </c>
      <c r="H14" s="49">
        <v>12526</v>
      </c>
      <c r="I14" s="49">
        <v>9416.27</v>
      </c>
      <c r="J14" s="44">
        <f>SUM(J15:J20)</f>
        <v>10119</v>
      </c>
      <c r="K14" s="50">
        <f>SUM(K15:K20)</f>
        <v>27724</v>
      </c>
    </row>
    <row r="15" spans="2:13" ht="15" customHeight="1" x14ac:dyDescent="0.15">
      <c r="B15" s="5"/>
      <c r="C15" s="10" t="s">
        <v>17</v>
      </c>
      <c r="D15" s="10"/>
      <c r="E15" s="11"/>
      <c r="F15" s="46">
        <v>4068</v>
      </c>
      <c r="G15" s="46">
        <v>4084</v>
      </c>
      <c r="H15" s="46">
        <v>4096</v>
      </c>
      <c r="I15" s="46">
        <v>3187.91</v>
      </c>
      <c r="J15" s="47">
        <f>ROUND(K15*365,-3)/1000</f>
        <v>3359</v>
      </c>
      <c r="K15" s="47">
        <v>9202</v>
      </c>
    </row>
    <row r="16" spans="2:13" ht="15" customHeight="1" x14ac:dyDescent="0.15">
      <c r="B16" s="5"/>
      <c r="C16" s="10" t="s">
        <v>16</v>
      </c>
      <c r="D16" s="10"/>
      <c r="E16" s="11"/>
      <c r="F16" s="46">
        <v>4513</v>
      </c>
      <c r="G16" s="46">
        <v>4589</v>
      </c>
      <c r="H16" s="46">
        <v>4642</v>
      </c>
      <c r="I16" s="46">
        <v>3422.97</v>
      </c>
      <c r="J16" s="47">
        <f>ROUND(K16*365,-3)/1000</f>
        <v>3751</v>
      </c>
      <c r="K16" s="47">
        <v>10278</v>
      </c>
    </row>
    <row r="17" spans="2:11" ht="15" customHeight="1" x14ac:dyDescent="0.15">
      <c r="B17" s="5"/>
      <c r="C17" s="10" t="s">
        <v>15</v>
      </c>
      <c r="D17" s="10"/>
      <c r="E17" s="11"/>
      <c r="F17" s="32" t="s">
        <v>30</v>
      </c>
      <c r="G17" s="32" t="s">
        <v>30</v>
      </c>
      <c r="H17" s="32" t="s">
        <v>36</v>
      </c>
      <c r="I17" s="35" t="s">
        <v>41</v>
      </c>
      <c r="J17" s="38" t="s">
        <v>42</v>
      </c>
      <c r="K17" s="38" t="s">
        <v>42</v>
      </c>
    </row>
    <row r="18" spans="2:11" ht="15" customHeight="1" x14ac:dyDescent="0.15">
      <c r="B18" s="5"/>
      <c r="C18" s="10" t="s">
        <v>14</v>
      </c>
      <c r="D18" s="10"/>
      <c r="E18" s="11"/>
      <c r="F18" s="46">
        <v>3614</v>
      </c>
      <c r="G18" s="46">
        <v>3770</v>
      </c>
      <c r="H18" s="46">
        <v>3789</v>
      </c>
      <c r="I18" s="46">
        <v>2805.39</v>
      </c>
      <c r="J18" s="47">
        <f>ROUND(K18*365,-3)/1000</f>
        <v>3009</v>
      </c>
      <c r="K18" s="47">
        <v>8244</v>
      </c>
    </row>
    <row r="19" spans="2:11" ht="15" customHeight="1" x14ac:dyDescent="0.15">
      <c r="B19" s="5"/>
      <c r="C19" s="10" t="s">
        <v>13</v>
      </c>
      <c r="D19" s="10"/>
      <c r="E19" s="11"/>
      <c r="F19" s="32" t="s">
        <v>30</v>
      </c>
      <c r="G19" s="32" t="s">
        <v>30</v>
      </c>
      <c r="H19" s="32" t="s">
        <v>36</v>
      </c>
      <c r="I19" s="32" t="s">
        <v>36</v>
      </c>
      <c r="J19" s="38" t="s">
        <v>42</v>
      </c>
      <c r="K19" s="38" t="s">
        <v>42</v>
      </c>
    </row>
    <row r="20" spans="2:11" ht="15" customHeight="1" x14ac:dyDescent="0.15">
      <c r="B20" s="5"/>
      <c r="C20" s="10" t="s">
        <v>12</v>
      </c>
      <c r="D20" s="10"/>
      <c r="E20" s="11"/>
      <c r="F20" s="32" t="s">
        <v>30</v>
      </c>
      <c r="G20" s="32" t="s">
        <v>30</v>
      </c>
      <c r="H20" s="32" t="s">
        <v>36</v>
      </c>
      <c r="I20" s="32" t="s">
        <v>36</v>
      </c>
      <c r="J20" s="39" t="s">
        <v>42</v>
      </c>
      <c r="K20" s="39" t="s">
        <v>42</v>
      </c>
    </row>
    <row r="21" spans="2:11" ht="18" customHeight="1" x14ac:dyDescent="0.15">
      <c r="B21" s="58" t="s">
        <v>18</v>
      </c>
      <c r="C21" s="59"/>
      <c r="D21" s="59"/>
      <c r="E21" s="21"/>
      <c r="F21" s="49">
        <v>3370</v>
      </c>
      <c r="G21" s="49">
        <v>3270</v>
      </c>
      <c r="H21" s="49">
        <v>3095</v>
      </c>
      <c r="I21" s="49">
        <v>2278.33</v>
      </c>
      <c r="J21" s="47">
        <f>SUM(J22:J23)</f>
        <v>2448</v>
      </c>
      <c r="K21" s="50">
        <f>SUM(K22:K23)</f>
        <v>6706</v>
      </c>
    </row>
    <row r="22" spans="2:11" ht="15" customHeight="1" x14ac:dyDescent="0.15">
      <c r="B22" s="10"/>
      <c r="C22" s="10" t="s">
        <v>24</v>
      </c>
      <c r="D22" s="10"/>
      <c r="E22" s="11"/>
      <c r="F22" s="46">
        <v>1662</v>
      </c>
      <c r="G22" s="46">
        <v>1617</v>
      </c>
      <c r="H22" s="46">
        <v>1520</v>
      </c>
      <c r="I22" s="46">
        <v>1116.17</v>
      </c>
      <c r="J22" s="47">
        <f>ROUND(K22*365,-3)/1000</f>
        <v>1204</v>
      </c>
      <c r="K22" s="47">
        <v>3298</v>
      </c>
    </row>
    <row r="23" spans="2:11" ht="15" customHeight="1" x14ac:dyDescent="0.15">
      <c r="B23" s="5"/>
      <c r="C23" s="10" t="s">
        <v>25</v>
      </c>
      <c r="D23" s="10"/>
      <c r="E23" s="11"/>
      <c r="F23" s="46">
        <v>1707</v>
      </c>
      <c r="G23" s="46">
        <v>1653</v>
      </c>
      <c r="H23" s="46">
        <v>1575</v>
      </c>
      <c r="I23" s="46">
        <v>1162.1600000000001</v>
      </c>
      <c r="J23" s="48">
        <f>ROUND(K23*365,-3)/1000</f>
        <v>1244</v>
      </c>
      <c r="K23" s="48">
        <v>3408</v>
      </c>
    </row>
    <row r="24" spans="2:11" ht="20.100000000000001" customHeight="1" x14ac:dyDescent="0.15">
      <c r="B24" s="56" t="s">
        <v>19</v>
      </c>
      <c r="C24" s="57"/>
      <c r="D24" s="57"/>
      <c r="E24" s="20"/>
      <c r="F24" s="42">
        <v>111590</v>
      </c>
      <c r="G24" s="42">
        <v>112644</v>
      </c>
      <c r="H24" s="42">
        <v>111541</v>
      </c>
      <c r="I24" s="42">
        <v>78019.845000000001</v>
      </c>
      <c r="J24" s="48">
        <f>SUM(J25,J29)</f>
        <v>86421</v>
      </c>
      <c r="K24" s="41">
        <f>K25+K29</f>
        <v>236770</v>
      </c>
    </row>
    <row r="25" spans="2:11" ht="18" customHeight="1" x14ac:dyDescent="0.15">
      <c r="B25" s="58" t="s">
        <v>26</v>
      </c>
      <c r="C25" s="59"/>
      <c r="D25" s="59"/>
      <c r="E25" s="21"/>
      <c r="F25" s="43">
        <v>76105</v>
      </c>
      <c r="G25" s="43">
        <v>76568</v>
      </c>
      <c r="H25" s="43">
        <v>75642</v>
      </c>
      <c r="I25" s="43">
        <v>54206.879999999997</v>
      </c>
      <c r="J25" s="47">
        <f>SUM(J26:J28)</f>
        <v>59373</v>
      </c>
      <c r="K25" s="45">
        <f>SUM(K26:K28)</f>
        <v>162666</v>
      </c>
    </row>
    <row r="26" spans="2:11" ht="15" customHeight="1" x14ac:dyDescent="0.15">
      <c r="B26" s="5"/>
      <c r="C26" s="10" t="s">
        <v>20</v>
      </c>
      <c r="D26" s="10"/>
      <c r="E26" s="11"/>
      <c r="F26" s="46">
        <v>47509</v>
      </c>
      <c r="G26" s="46">
        <v>47478</v>
      </c>
      <c r="H26" s="46">
        <v>46544</v>
      </c>
      <c r="I26" s="46">
        <v>32059.775000000001</v>
      </c>
      <c r="J26" s="47">
        <f>ROUND(K26*365,-3)/1000</f>
        <v>36078</v>
      </c>
      <c r="K26" s="47">
        <v>98843</v>
      </c>
    </row>
    <row r="27" spans="2:11" ht="15" customHeight="1" x14ac:dyDescent="0.15">
      <c r="B27" s="5"/>
      <c r="C27" s="10" t="s">
        <v>21</v>
      </c>
      <c r="D27" s="10"/>
      <c r="E27" s="11"/>
      <c r="F27" s="46">
        <v>20647</v>
      </c>
      <c r="G27" s="46">
        <v>21023</v>
      </c>
      <c r="H27" s="46">
        <v>21044</v>
      </c>
      <c r="I27" s="46">
        <v>15925.68</v>
      </c>
      <c r="J27" s="47">
        <f>ROUND(K27*365,-3)/1000</f>
        <v>16690</v>
      </c>
      <c r="K27" s="47">
        <v>45726</v>
      </c>
    </row>
    <row r="28" spans="2:11" ht="15" customHeight="1" x14ac:dyDescent="0.15">
      <c r="B28" s="5"/>
      <c r="C28" s="10" t="s">
        <v>22</v>
      </c>
      <c r="D28" s="10"/>
      <c r="E28" s="11"/>
      <c r="F28" s="46">
        <v>7949</v>
      </c>
      <c r="G28" s="46">
        <v>8067</v>
      </c>
      <c r="H28" s="46">
        <v>8054</v>
      </c>
      <c r="I28" s="46">
        <v>6221.4250000000002</v>
      </c>
      <c r="J28" s="48">
        <f>ROUND(K28*365,-3)/1000</f>
        <v>6605</v>
      </c>
      <c r="K28" s="48">
        <v>18097</v>
      </c>
    </row>
    <row r="29" spans="2:11" ht="18" customHeight="1" x14ac:dyDescent="0.15">
      <c r="B29" s="58" t="s">
        <v>28</v>
      </c>
      <c r="C29" s="59"/>
      <c r="D29" s="59"/>
      <c r="E29" s="22"/>
      <c r="F29" s="49">
        <v>35485</v>
      </c>
      <c r="G29" s="49">
        <v>36076</v>
      </c>
      <c r="H29" s="49">
        <v>35899</v>
      </c>
      <c r="I29" s="49">
        <v>23812.965</v>
      </c>
      <c r="J29" s="47">
        <f>J30</f>
        <v>27048</v>
      </c>
      <c r="K29" s="50">
        <f>K30</f>
        <v>74104</v>
      </c>
    </row>
    <row r="30" spans="2:11" ht="15" customHeight="1" thickBot="1" x14ac:dyDescent="0.2">
      <c r="B30" s="14"/>
      <c r="C30" s="15" t="s">
        <v>10</v>
      </c>
      <c r="D30" s="15"/>
      <c r="E30" s="16"/>
      <c r="F30" s="51">
        <v>35485</v>
      </c>
      <c r="G30" s="51">
        <v>36076</v>
      </c>
      <c r="H30" s="51">
        <v>35899</v>
      </c>
      <c r="I30" s="51">
        <v>23812.965</v>
      </c>
      <c r="J30" s="52">
        <f>ROUND(K30*365,-3)/1000</f>
        <v>27048</v>
      </c>
      <c r="K30" s="52">
        <v>74104</v>
      </c>
    </row>
    <row r="31" spans="2:11" ht="3.75" customHeight="1" x14ac:dyDescent="0.15">
      <c r="B31" s="5"/>
      <c r="C31" s="10"/>
      <c r="D31" s="10"/>
      <c r="F31" s="12"/>
      <c r="G31" s="12"/>
      <c r="H31" s="12"/>
      <c r="I31" s="12"/>
      <c r="J31" s="13"/>
      <c r="K31" s="13"/>
    </row>
    <row r="32" spans="2:11" s="7" customFormat="1" ht="13.5" customHeight="1" x14ac:dyDescent="0.15">
      <c r="B32" s="25" t="s">
        <v>34</v>
      </c>
      <c r="C32" s="24"/>
      <c r="D32" s="24"/>
      <c r="E32" s="24"/>
      <c r="F32" s="24"/>
      <c r="G32" s="24"/>
      <c r="H32" s="24"/>
      <c r="I32" s="24"/>
      <c r="J32" s="24"/>
      <c r="K32" s="24"/>
    </row>
    <row r="33" spans="2:11" s="7" customFormat="1" ht="13.5" customHeight="1" x14ac:dyDescent="0.15">
      <c r="B33" s="25" t="s">
        <v>35</v>
      </c>
      <c r="C33" s="25"/>
      <c r="D33" s="24"/>
      <c r="E33" s="24"/>
      <c r="F33" s="24"/>
      <c r="G33" s="24"/>
      <c r="H33" s="24"/>
      <c r="I33" s="24"/>
      <c r="J33" s="24"/>
      <c r="K33" s="24"/>
    </row>
    <row r="34" spans="2:11" ht="13.5" customHeight="1" x14ac:dyDescent="0.15">
      <c r="B34" s="30" t="s">
        <v>37</v>
      </c>
      <c r="C34" s="18"/>
      <c r="D34" s="18"/>
      <c r="E34" s="19"/>
      <c r="F34" s="18"/>
      <c r="G34" s="18"/>
    </row>
    <row r="35" spans="2:11" ht="13.5" customHeight="1" x14ac:dyDescent="0.15">
      <c r="B35" s="18"/>
      <c r="C35" s="18"/>
      <c r="D35" s="18"/>
      <c r="E35" s="19"/>
      <c r="F35" s="18"/>
      <c r="G35" s="18"/>
    </row>
    <row r="36" spans="2:11" ht="13.5" customHeight="1" x14ac:dyDescent="0.15">
      <c r="C36" s="23"/>
    </row>
    <row r="37" spans="2:11" ht="13.5" customHeight="1" x14ac:dyDescent="0.15"/>
    <row r="38" spans="2:11" ht="13.5" customHeight="1" x14ac:dyDescent="0.15"/>
    <row r="39" spans="2:11" ht="13.5" customHeight="1" x14ac:dyDescent="0.15"/>
    <row r="40" spans="2:11" ht="13.5" customHeight="1" x14ac:dyDescent="0.15"/>
    <row r="41" spans="2:11" ht="13.5" customHeight="1" x14ac:dyDescent="0.15"/>
    <row r="42" spans="2:11" ht="13.5" customHeight="1" x14ac:dyDescent="0.15"/>
    <row r="43" spans="2:11" ht="13.5" customHeight="1" x14ac:dyDescent="0.15"/>
    <row r="44" spans="2:11" ht="13.5" customHeight="1" x14ac:dyDescent="0.15"/>
    <row r="45" spans="2:11" ht="13.5" customHeight="1" x14ac:dyDescent="0.15"/>
    <row r="46" spans="2:11" ht="13.5" customHeight="1" x14ac:dyDescent="0.15"/>
    <row r="47" spans="2:11" ht="13.5" customHeight="1" x14ac:dyDescent="0.15"/>
  </sheetData>
  <mergeCells count="10">
    <mergeCell ref="J4:K4"/>
    <mergeCell ref="B24:D24"/>
    <mergeCell ref="B25:D25"/>
    <mergeCell ref="B29:D29"/>
    <mergeCell ref="B4:D5"/>
    <mergeCell ref="B6:D6"/>
    <mergeCell ref="B7:D7"/>
    <mergeCell ref="B8:D8"/>
    <mergeCell ref="B14:D14"/>
    <mergeCell ref="B21:D21"/>
  </mergeCells>
  <phoneticPr fontId="9"/>
  <pageMargins left="0.59055118110236227" right="0.59055118110236227" top="0.78740157480314965" bottom="0.98425196850393704" header="0.51181102362204722" footer="0.51181102362204722"/>
  <pageSetup paperSize="9" scale="92" orientation="portrait" verticalDpi="300" r:id="rId1"/>
  <headerFooter alignWithMargins="0"/>
  <ignoredErrors>
    <ignoredError sqref="J9:J28" unlockedFormula="1"/>
    <ignoredError sqref="J29:J30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510C69A4-2DA7-49B7-BEBD-1D1EBA3BAB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A89C28-2A46-4A5B-917E-543FAB9259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730D0F-2F26-4A21-86CE-04DFD91CC708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1005</vt:lpstr>
      <vt:lpstr>'1005'!Print_Area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2020-11-26T11:00:52Z</cp:lastPrinted>
  <dcterms:created xsi:type="dcterms:W3CDTF">1997-01-08T22:48:59Z</dcterms:created>
  <dcterms:modified xsi:type="dcterms:W3CDTF">2023-03-17T07:35:51Z</dcterms:modified>
</cp:coreProperties>
</file>