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介護保険課\050_R4以前\■総務班■(1.5ＧＢまで)\025 社福・ヘルプ\社会福祉法人等による利用者負担軽減措置事業\12　事業所調査\R6年度\２（R6下半期）事業所調査\03-1　HP修正\0228　介護保険課\"/>
    </mc:Choice>
  </mc:AlternateContent>
  <xr:revisionPtr revIDLastSave="0" documentId="13_ncr:1_{83BB931F-B71F-41CD-9DEB-063BBFA44889}" xr6:coauthVersionLast="47" xr6:coauthVersionMax="47" xr10:uidLastSave="{00000000-0000-0000-0000-000000000000}"/>
  <bookViews>
    <workbookView xWindow="-108" yWindow="-108" windowWidth="23256" windowHeight="12456" tabRatio="948" activeTab="1" xr2:uid="{00000000-000D-0000-FFFF-FFFF00000000}"/>
  </bookViews>
  <sheets>
    <sheet name="利用者負担総額等明細" sheetId="13" r:id="rId1"/>
    <sheet name="1氏名" sheetId="1" r:id="rId2"/>
    <sheet name="2氏名" sheetId="2" r:id="rId3"/>
    <sheet name="3氏名" sheetId="3" r:id="rId4"/>
    <sheet name="4氏名" sheetId="4" r:id="rId5"/>
    <sheet name="5氏名" sheetId="5" r:id="rId6"/>
    <sheet name="6氏名" sheetId="6" r:id="rId7"/>
    <sheet name="7氏名" sheetId="7" r:id="rId8"/>
    <sheet name="8氏名" sheetId="8" r:id="rId9"/>
    <sheet name="9氏名" sheetId="9" r:id="rId10"/>
    <sheet name="10氏名" sheetId="10" r:id="rId11"/>
    <sheet name="11氏名" sheetId="11" r:id="rId12"/>
    <sheet name="12氏名" sheetId="12" r:id="rId13"/>
    <sheet name="13氏名" sheetId="14" r:id="rId14"/>
    <sheet name="14氏名" sheetId="15" r:id="rId15"/>
    <sheet name="15氏名" sheetId="16" r:id="rId16"/>
    <sheet name="他市1" sheetId="17" r:id="rId17"/>
    <sheet name="他市2" sheetId="18" r:id="rId18"/>
    <sheet name="他市3" sheetId="19" r:id="rId19"/>
    <sheet name="他市4" sheetId="20" r:id="rId20"/>
    <sheet name="他市5" sheetId="21" r:id="rId21"/>
    <sheet name="他市6" sheetId="22" r:id="rId22"/>
    <sheet name="他市7" sheetId="23" r:id="rId23"/>
    <sheet name="他市8" sheetId="24" r:id="rId24"/>
    <sheet name="他市9" sheetId="25" r:id="rId25"/>
    <sheet name="他市10" sheetId="26" r:id="rId26"/>
    <sheet name="他市11" sheetId="27" r:id="rId27"/>
    <sheet name="他市12" sheetId="28" r:id="rId28"/>
    <sheet name="他市13" sheetId="29" r:id="rId29"/>
    <sheet name="他市14" sheetId="30" r:id="rId30"/>
    <sheet name="他市15" sheetId="31" r:id="rId31"/>
  </sheets>
  <definedNames>
    <definedName name="_xlnm.Print_Area" localSheetId="10">'10氏名'!$A$1:$W$41</definedName>
    <definedName name="_xlnm.Print_Area" localSheetId="11">'11氏名'!$A$1:$W$41</definedName>
    <definedName name="_xlnm.Print_Area" localSheetId="12">'12氏名'!$A$1:$W$41</definedName>
    <definedName name="_xlnm.Print_Area" localSheetId="13">'13氏名'!$A$1:$W$41</definedName>
    <definedName name="_xlnm.Print_Area" localSheetId="14">'14氏名'!$A$1:$W$41</definedName>
    <definedName name="_xlnm.Print_Area" localSheetId="15">'15氏名'!$A$1:$W$41</definedName>
    <definedName name="_xlnm.Print_Area" localSheetId="1">'1氏名'!$A$1:$W$41</definedName>
    <definedName name="_xlnm.Print_Area" localSheetId="2">'2氏名'!$A$1:$W$41</definedName>
    <definedName name="_xlnm.Print_Area" localSheetId="3">'3氏名'!$A$1:$W$41</definedName>
    <definedName name="_xlnm.Print_Area" localSheetId="4">'4氏名'!$A$1:$W$41</definedName>
    <definedName name="_xlnm.Print_Area" localSheetId="5">'5氏名'!$A$1:$W$41</definedName>
    <definedName name="_xlnm.Print_Area" localSheetId="6">'6氏名'!$A$1:$W$41</definedName>
    <definedName name="_xlnm.Print_Area" localSheetId="7">'7氏名'!$A$1:$W$41</definedName>
    <definedName name="_xlnm.Print_Area" localSheetId="8">'8氏名'!$A$1:$W$41</definedName>
    <definedName name="_xlnm.Print_Area" localSheetId="9">'9氏名'!$A$1:$W$41</definedName>
    <definedName name="_xlnm.Print_Area" localSheetId="16">他市1!$A$1:$W$41</definedName>
    <definedName name="_xlnm.Print_Area" localSheetId="25">他市10!$A$1:$W$41</definedName>
    <definedName name="_xlnm.Print_Area" localSheetId="26">他市11!$A$1:$W$41</definedName>
    <definedName name="_xlnm.Print_Area" localSheetId="27">他市12!$A$1:$W$41</definedName>
    <definedName name="_xlnm.Print_Area" localSheetId="28">他市13!$A$1:$W$41</definedName>
    <definedName name="_xlnm.Print_Area" localSheetId="29">他市14!$A$1:$W$41</definedName>
    <definedName name="_xlnm.Print_Area" localSheetId="30">他市15!$A$1:$W$41</definedName>
    <definedName name="_xlnm.Print_Area" localSheetId="17">他市2!$A$1:$W$41</definedName>
    <definedName name="_xlnm.Print_Area" localSheetId="18">他市3!$A$1:$W$41</definedName>
    <definedName name="_xlnm.Print_Area" localSheetId="19">他市4!$A$1:$W$41</definedName>
    <definedName name="_xlnm.Print_Area" localSheetId="20">他市5!$A$1:$W$41</definedName>
    <definedName name="_xlnm.Print_Area" localSheetId="21">他市6!$A$1:$W$41</definedName>
    <definedName name="_xlnm.Print_Area" localSheetId="22">他市7!$A$1:$W$41</definedName>
    <definedName name="_xlnm.Print_Area" localSheetId="23">他市8!$A$1:$W$41</definedName>
    <definedName name="_xlnm.Print_Area" localSheetId="24">他市9!$A$1:$W$41</definedName>
    <definedName name="_xlnm.Print_Area" localSheetId="0">利用者負担総額等明細!$A$1:$M$35</definedName>
    <definedName name="shisetu">'1氏名'!#REF!</definedName>
    <definedName name="施設・食費">'1氏名'!#REF!</definedName>
    <definedName name="従来型・施設">'1氏名'!$AD$4:$AD$5</definedName>
    <definedName name="従来型・施設２">'1氏名'!$AF$4:$AF$5</definedName>
    <definedName name="従来型・短期">'1氏名'!#REF!</definedName>
    <definedName name="従来型・老短">'1氏名'!$AE$4:$AE$6</definedName>
    <definedName name="従来型・老短２">'1氏名'!$AG$4:$AG$6</definedName>
    <definedName name="食費・施設">'1氏名'!$AB$4:$AB$7</definedName>
    <definedName name="食費・短期">'1氏名'!$AC$4:$AC$7</definedName>
    <definedName name="短期・食費">'1氏名'!#REF!</definedName>
    <definedName name="短期入所生活介護１">'2氏名'!$AB$4:$AB$7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E25" i="13"/>
  <c r="D25" i="13"/>
  <c r="C23" i="13"/>
  <c r="C25" i="13"/>
  <c r="D11" i="13" l="1"/>
  <c r="C34" i="31" l="1"/>
  <c r="T33" i="31"/>
  <c r="N33" i="31"/>
  <c r="K33" i="31"/>
  <c r="T32" i="31"/>
  <c r="Q32" i="31"/>
  <c r="N32" i="31"/>
  <c r="K32" i="31"/>
  <c r="G32" i="31"/>
  <c r="D32" i="31"/>
  <c r="T31" i="31"/>
  <c r="N31" i="31"/>
  <c r="K31" i="31"/>
  <c r="T30" i="31"/>
  <c r="Q30" i="31"/>
  <c r="N30" i="31"/>
  <c r="K30" i="31"/>
  <c r="G30" i="31"/>
  <c r="D30" i="31"/>
  <c r="T29" i="31"/>
  <c r="N29" i="31"/>
  <c r="K29" i="31"/>
  <c r="T28" i="31"/>
  <c r="Q28" i="31"/>
  <c r="N28" i="31"/>
  <c r="K28" i="31"/>
  <c r="G28" i="31"/>
  <c r="D28" i="31"/>
  <c r="T27" i="31"/>
  <c r="N27" i="31"/>
  <c r="K27" i="31"/>
  <c r="T26" i="31"/>
  <c r="Q26" i="31"/>
  <c r="N26" i="31"/>
  <c r="K26" i="31"/>
  <c r="G26" i="31"/>
  <c r="D26" i="31"/>
  <c r="T25" i="31"/>
  <c r="N25" i="31"/>
  <c r="K25" i="31"/>
  <c r="T24" i="31"/>
  <c r="Q24" i="31"/>
  <c r="N24" i="31"/>
  <c r="K24" i="31"/>
  <c r="G24" i="31"/>
  <c r="D24" i="31"/>
  <c r="T23" i="31"/>
  <c r="N23" i="31"/>
  <c r="K23" i="31"/>
  <c r="T22" i="31"/>
  <c r="Q22" i="31"/>
  <c r="N22" i="31"/>
  <c r="K22" i="31"/>
  <c r="G22" i="31"/>
  <c r="D22" i="31"/>
  <c r="T21" i="31"/>
  <c r="N21" i="31"/>
  <c r="K21" i="31"/>
  <c r="T20" i="31"/>
  <c r="Q20" i="31"/>
  <c r="N20" i="31"/>
  <c r="K20" i="31"/>
  <c r="G20" i="31"/>
  <c r="D20" i="31"/>
  <c r="T19" i="31"/>
  <c r="N19" i="31"/>
  <c r="K19" i="31"/>
  <c r="T18" i="31"/>
  <c r="Q18" i="31"/>
  <c r="N18" i="31"/>
  <c r="K18" i="31"/>
  <c r="G18" i="31"/>
  <c r="D18" i="31"/>
  <c r="T17" i="31"/>
  <c r="N17" i="31"/>
  <c r="K17" i="31"/>
  <c r="T16" i="31"/>
  <c r="Q16" i="31"/>
  <c r="N16" i="31"/>
  <c r="K16" i="31"/>
  <c r="G16" i="31"/>
  <c r="D16" i="31"/>
  <c r="T15" i="31"/>
  <c r="N15" i="31"/>
  <c r="K15" i="31"/>
  <c r="T14" i="31"/>
  <c r="Q14" i="31"/>
  <c r="N14" i="31"/>
  <c r="K14" i="31"/>
  <c r="G14" i="31"/>
  <c r="D14" i="31"/>
  <c r="T13" i="31"/>
  <c r="N13" i="31"/>
  <c r="K13" i="31"/>
  <c r="T12" i="31"/>
  <c r="Q12" i="31"/>
  <c r="N12" i="31"/>
  <c r="K12" i="31"/>
  <c r="G12" i="31"/>
  <c r="D12" i="31"/>
  <c r="T11" i="31"/>
  <c r="N11" i="31"/>
  <c r="K11" i="31"/>
  <c r="T10" i="31"/>
  <c r="Q10" i="31"/>
  <c r="N10" i="31"/>
  <c r="K10" i="31"/>
  <c r="G10" i="31"/>
  <c r="D10" i="31"/>
  <c r="I5" i="31"/>
  <c r="Q4" i="31"/>
  <c r="O31" i="31" s="1"/>
  <c r="Q31" i="31" s="1"/>
  <c r="I4" i="31"/>
  <c r="C34" i="30"/>
  <c r="T33" i="30"/>
  <c r="N33" i="30"/>
  <c r="K33" i="30"/>
  <c r="T32" i="30"/>
  <c r="Q32" i="30"/>
  <c r="N32" i="30"/>
  <c r="K32" i="30"/>
  <c r="G32" i="30"/>
  <c r="D32" i="30"/>
  <c r="T31" i="30"/>
  <c r="N31" i="30"/>
  <c r="K31" i="30"/>
  <c r="T30" i="30"/>
  <c r="Q30" i="30"/>
  <c r="N30" i="30"/>
  <c r="K30" i="30"/>
  <c r="G30" i="30"/>
  <c r="D30" i="30"/>
  <c r="T29" i="30"/>
  <c r="N29" i="30"/>
  <c r="K29" i="30"/>
  <c r="T28" i="30"/>
  <c r="Q28" i="30"/>
  <c r="N28" i="30"/>
  <c r="K28" i="30"/>
  <c r="G28" i="30"/>
  <c r="D28" i="30"/>
  <c r="T27" i="30"/>
  <c r="N27" i="30"/>
  <c r="K27" i="30"/>
  <c r="T26" i="30"/>
  <c r="Q26" i="30"/>
  <c r="N26" i="30"/>
  <c r="K26" i="30"/>
  <c r="G26" i="30"/>
  <c r="D26" i="30"/>
  <c r="T25" i="30"/>
  <c r="N25" i="30"/>
  <c r="K25" i="30"/>
  <c r="T24" i="30"/>
  <c r="Q24" i="30"/>
  <c r="N24" i="30"/>
  <c r="K24" i="30"/>
  <c r="G24" i="30"/>
  <c r="D24" i="30"/>
  <c r="T23" i="30"/>
  <c r="N23" i="30"/>
  <c r="K23" i="30"/>
  <c r="T22" i="30"/>
  <c r="Q22" i="30"/>
  <c r="N22" i="30"/>
  <c r="K22" i="30"/>
  <c r="G22" i="30"/>
  <c r="D22" i="30"/>
  <c r="T21" i="30"/>
  <c r="N21" i="30"/>
  <c r="K21" i="30"/>
  <c r="T20" i="30"/>
  <c r="Q20" i="30"/>
  <c r="N20" i="30"/>
  <c r="K20" i="30"/>
  <c r="G20" i="30"/>
  <c r="D20" i="30"/>
  <c r="T19" i="30"/>
  <c r="N19" i="30"/>
  <c r="K19" i="30"/>
  <c r="T18" i="30"/>
  <c r="Q18" i="30"/>
  <c r="N18" i="30"/>
  <c r="K18" i="30"/>
  <c r="G18" i="30"/>
  <c r="D18" i="30"/>
  <c r="T17" i="30"/>
  <c r="N17" i="30"/>
  <c r="K17" i="30"/>
  <c r="T16" i="30"/>
  <c r="Q16" i="30"/>
  <c r="N16" i="30"/>
  <c r="K16" i="30"/>
  <c r="G16" i="30"/>
  <c r="D16" i="30"/>
  <c r="T15" i="30"/>
  <c r="N15" i="30"/>
  <c r="K15" i="30"/>
  <c r="T14" i="30"/>
  <c r="Q14" i="30"/>
  <c r="N14" i="30"/>
  <c r="K14" i="30"/>
  <c r="G14" i="30"/>
  <c r="D14" i="30"/>
  <c r="T13" i="30"/>
  <c r="N13" i="30"/>
  <c r="K13" i="30"/>
  <c r="T12" i="30"/>
  <c r="Q12" i="30"/>
  <c r="N12" i="30"/>
  <c r="K12" i="30"/>
  <c r="G12" i="30"/>
  <c r="D12" i="30"/>
  <c r="T11" i="30"/>
  <c r="N11" i="30"/>
  <c r="K11" i="30"/>
  <c r="T10" i="30"/>
  <c r="Q10" i="30"/>
  <c r="N10" i="30"/>
  <c r="K10" i="30"/>
  <c r="G10" i="30"/>
  <c r="D10" i="30"/>
  <c r="C41" i="30" s="1"/>
  <c r="I5" i="30"/>
  <c r="Q4" i="30"/>
  <c r="O31" i="30" s="1"/>
  <c r="Q31" i="30" s="1"/>
  <c r="I4" i="30"/>
  <c r="C34" i="29"/>
  <c r="T33" i="29"/>
  <c r="N33" i="29"/>
  <c r="K33" i="29"/>
  <c r="T32" i="29"/>
  <c r="Q32" i="29"/>
  <c r="N32" i="29"/>
  <c r="K32" i="29"/>
  <c r="G32" i="29"/>
  <c r="D32" i="29"/>
  <c r="T31" i="29"/>
  <c r="N31" i="29"/>
  <c r="K31" i="29"/>
  <c r="T30" i="29"/>
  <c r="Q30" i="29"/>
  <c r="N30" i="29"/>
  <c r="K30" i="29"/>
  <c r="G30" i="29"/>
  <c r="D30" i="29"/>
  <c r="T29" i="29"/>
  <c r="N29" i="29"/>
  <c r="K29" i="29"/>
  <c r="T28" i="29"/>
  <c r="Q28" i="29"/>
  <c r="N28" i="29"/>
  <c r="K28" i="29"/>
  <c r="G28" i="29"/>
  <c r="D28" i="29"/>
  <c r="T27" i="29"/>
  <c r="N27" i="29"/>
  <c r="K27" i="29"/>
  <c r="T26" i="29"/>
  <c r="Q26" i="29"/>
  <c r="N26" i="29"/>
  <c r="K26" i="29"/>
  <c r="G26" i="29"/>
  <c r="D26" i="29"/>
  <c r="T25" i="29"/>
  <c r="N25" i="29"/>
  <c r="K25" i="29"/>
  <c r="T24" i="29"/>
  <c r="Q24" i="29"/>
  <c r="N24" i="29"/>
  <c r="K24" i="29"/>
  <c r="G24" i="29"/>
  <c r="D24" i="29"/>
  <c r="T23" i="29"/>
  <c r="N23" i="29"/>
  <c r="K23" i="29"/>
  <c r="T22" i="29"/>
  <c r="Q22" i="29"/>
  <c r="N22" i="29"/>
  <c r="K22" i="29"/>
  <c r="G22" i="29"/>
  <c r="D22" i="29"/>
  <c r="T21" i="29"/>
  <c r="N21" i="29"/>
  <c r="K21" i="29"/>
  <c r="T20" i="29"/>
  <c r="Q20" i="29"/>
  <c r="N20" i="29"/>
  <c r="K20" i="29"/>
  <c r="G20" i="29"/>
  <c r="D20" i="29"/>
  <c r="T19" i="29"/>
  <c r="N19" i="29"/>
  <c r="K19" i="29"/>
  <c r="T18" i="29"/>
  <c r="Q18" i="29"/>
  <c r="N18" i="29"/>
  <c r="K18" i="29"/>
  <c r="G18" i="29"/>
  <c r="D18" i="29"/>
  <c r="T17" i="29"/>
  <c r="N17" i="29"/>
  <c r="K17" i="29"/>
  <c r="T16" i="29"/>
  <c r="Q16" i="29"/>
  <c r="N16" i="29"/>
  <c r="K16" i="29"/>
  <c r="G16" i="29"/>
  <c r="D16" i="29"/>
  <c r="T15" i="29"/>
  <c r="N15" i="29"/>
  <c r="K15" i="29"/>
  <c r="T14" i="29"/>
  <c r="Q14" i="29"/>
  <c r="N14" i="29"/>
  <c r="K14" i="29"/>
  <c r="G14" i="29"/>
  <c r="D14" i="29"/>
  <c r="T13" i="29"/>
  <c r="N13" i="29"/>
  <c r="K13" i="29"/>
  <c r="T12" i="29"/>
  <c r="Q12" i="29"/>
  <c r="N12" i="29"/>
  <c r="K12" i="29"/>
  <c r="G12" i="29"/>
  <c r="D12" i="29"/>
  <c r="T11" i="29"/>
  <c r="N11" i="29"/>
  <c r="K11" i="29"/>
  <c r="T10" i="29"/>
  <c r="Q10" i="29"/>
  <c r="N10" i="29"/>
  <c r="K10" i="29"/>
  <c r="G10" i="29"/>
  <c r="D41" i="29" s="1"/>
  <c r="D10" i="29"/>
  <c r="C41" i="29" s="1"/>
  <c r="I5" i="29"/>
  <c r="Q4" i="29"/>
  <c r="O31" i="29" s="1"/>
  <c r="Q31" i="29" s="1"/>
  <c r="I4" i="29"/>
  <c r="C34" i="28"/>
  <c r="T33" i="28"/>
  <c r="N33" i="28"/>
  <c r="K33" i="28"/>
  <c r="T32" i="28"/>
  <c r="Q32" i="28"/>
  <c r="N32" i="28"/>
  <c r="K32" i="28"/>
  <c r="G32" i="28"/>
  <c r="D32" i="28"/>
  <c r="T31" i="28"/>
  <c r="N31" i="28"/>
  <c r="K31" i="28"/>
  <c r="T30" i="28"/>
  <c r="Q30" i="28"/>
  <c r="N30" i="28"/>
  <c r="K30" i="28"/>
  <c r="G30" i="28"/>
  <c r="D30" i="28"/>
  <c r="T29" i="28"/>
  <c r="N29" i="28"/>
  <c r="K29" i="28"/>
  <c r="T28" i="28"/>
  <c r="Q28" i="28"/>
  <c r="N28" i="28"/>
  <c r="K28" i="28"/>
  <c r="G28" i="28"/>
  <c r="D28" i="28"/>
  <c r="T27" i="28"/>
  <c r="N27" i="28"/>
  <c r="K27" i="28"/>
  <c r="T26" i="28"/>
  <c r="Q26" i="28"/>
  <c r="N26" i="28"/>
  <c r="K26" i="28"/>
  <c r="G26" i="28"/>
  <c r="D26" i="28"/>
  <c r="T25" i="28"/>
  <c r="N25" i="28"/>
  <c r="K25" i="28"/>
  <c r="T24" i="28"/>
  <c r="Q24" i="28"/>
  <c r="N24" i="28"/>
  <c r="K24" i="28"/>
  <c r="G24" i="28"/>
  <c r="D24" i="28"/>
  <c r="T23" i="28"/>
  <c r="N23" i="28"/>
  <c r="K23" i="28"/>
  <c r="T22" i="28"/>
  <c r="Q22" i="28"/>
  <c r="N22" i="28"/>
  <c r="K22" i="28"/>
  <c r="G22" i="28"/>
  <c r="D22" i="28"/>
  <c r="T21" i="28"/>
  <c r="N21" i="28"/>
  <c r="K21" i="28"/>
  <c r="T20" i="28"/>
  <c r="Q20" i="28"/>
  <c r="N20" i="28"/>
  <c r="K20" i="28"/>
  <c r="G20" i="28"/>
  <c r="D20" i="28"/>
  <c r="T19" i="28"/>
  <c r="N19" i="28"/>
  <c r="K19" i="28"/>
  <c r="T18" i="28"/>
  <c r="Q18" i="28"/>
  <c r="N18" i="28"/>
  <c r="K18" i="28"/>
  <c r="G18" i="28"/>
  <c r="D18" i="28"/>
  <c r="T17" i="28"/>
  <c r="N17" i="28"/>
  <c r="K17" i="28"/>
  <c r="T16" i="28"/>
  <c r="Q16" i="28"/>
  <c r="N16" i="28"/>
  <c r="K16" i="28"/>
  <c r="G16" i="28"/>
  <c r="D16" i="28"/>
  <c r="T15" i="28"/>
  <c r="N15" i="28"/>
  <c r="K15" i="28"/>
  <c r="T14" i="28"/>
  <c r="Q14" i="28"/>
  <c r="N14" i="28"/>
  <c r="K14" i="28"/>
  <c r="G14" i="28"/>
  <c r="D14" i="28"/>
  <c r="T13" i="28"/>
  <c r="N13" i="28"/>
  <c r="K13" i="28"/>
  <c r="T12" i="28"/>
  <c r="Q12" i="28"/>
  <c r="N12" i="28"/>
  <c r="K12" i="28"/>
  <c r="G12" i="28"/>
  <c r="D38" i="28" s="1"/>
  <c r="D12" i="28"/>
  <c r="T11" i="28"/>
  <c r="N11" i="28"/>
  <c r="K11" i="28"/>
  <c r="T10" i="28"/>
  <c r="Q10" i="28"/>
  <c r="N10" i="28"/>
  <c r="K10" i="28"/>
  <c r="G10" i="28"/>
  <c r="D41" i="28" s="1"/>
  <c r="D10" i="28"/>
  <c r="I5" i="28"/>
  <c r="Q4" i="28"/>
  <c r="O31" i="28" s="1"/>
  <c r="Q31" i="28" s="1"/>
  <c r="I4" i="28"/>
  <c r="C34" i="27"/>
  <c r="T33" i="27"/>
  <c r="N33" i="27"/>
  <c r="K33" i="27"/>
  <c r="T32" i="27"/>
  <c r="Q32" i="27"/>
  <c r="N32" i="27"/>
  <c r="K32" i="27"/>
  <c r="G32" i="27"/>
  <c r="D32" i="27"/>
  <c r="T31" i="27"/>
  <c r="N31" i="27"/>
  <c r="K31" i="27"/>
  <c r="T30" i="27"/>
  <c r="Q30" i="27"/>
  <c r="N30" i="27"/>
  <c r="K30" i="27"/>
  <c r="G30" i="27"/>
  <c r="D30" i="27"/>
  <c r="T29" i="27"/>
  <c r="N29" i="27"/>
  <c r="K29" i="27"/>
  <c r="T28" i="27"/>
  <c r="Q28" i="27"/>
  <c r="N28" i="27"/>
  <c r="K28" i="27"/>
  <c r="G28" i="27"/>
  <c r="D28" i="27"/>
  <c r="T27" i="27"/>
  <c r="N27" i="27"/>
  <c r="K27" i="27"/>
  <c r="T26" i="27"/>
  <c r="Q26" i="27"/>
  <c r="N26" i="27"/>
  <c r="K26" i="27"/>
  <c r="G26" i="27"/>
  <c r="D26" i="27"/>
  <c r="T25" i="27"/>
  <c r="N25" i="27"/>
  <c r="K25" i="27"/>
  <c r="T24" i="27"/>
  <c r="Q24" i="27"/>
  <c r="N24" i="27"/>
  <c r="K24" i="27"/>
  <c r="G24" i="27"/>
  <c r="D24" i="27"/>
  <c r="T23" i="27"/>
  <c r="N23" i="27"/>
  <c r="K23" i="27"/>
  <c r="T22" i="27"/>
  <c r="Q22" i="27"/>
  <c r="N22" i="27"/>
  <c r="K22" i="27"/>
  <c r="G22" i="27"/>
  <c r="D22" i="27"/>
  <c r="T21" i="27"/>
  <c r="N21" i="27"/>
  <c r="K21" i="27"/>
  <c r="T20" i="27"/>
  <c r="Q20" i="27"/>
  <c r="N20" i="27"/>
  <c r="K20" i="27"/>
  <c r="G20" i="27"/>
  <c r="D20" i="27"/>
  <c r="T19" i="27"/>
  <c r="N19" i="27"/>
  <c r="K19" i="27"/>
  <c r="T18" i="27"/>
  <c r="Q18" i="27"/>
  <c r="N18" i="27"/>
  <c r="K18" i="27"/>
  <c r="G18" i="27"/>
  <c r="D18" i="27"/>
  <c r="T17" i="27"/>
  <c r="N17" i="27"/>
  <c r="K17" i="27"/>
  <c r="T16" i="27"/>
  <c r="Q16" i="27"/>
  <c r="N16" i="27"/>
  <c r="K16" i="27"/>
  <c r="G16" i="27"/>
  <c r="D16" i="27"/>
  <c r="T15" i="27"/>
  <c r="N15" i="27"/>
  <c r="K15" i="27"/>
  <c r="T14" i="27"/>
  <c r="Q14" i="27"/>
  <c r="N14" i="27"/>
  <c r="K14" i="27"/>
  <c r="G14" i="27"/>
  <c r="D14" i="27"/>
  <c r="T13" i="27"/>
  <c r="N13" i="27"/>
  <c r="K13" i="27"/>
  <c r="T12" i="27"/>
  <c r="Q12" i="27"/>
  <c r="N12" i="27"/>
  <c r="K12" i="27"/>
  <c r="G12" i="27"/>
  <c r="D12" i="27"/>
  <c r="T11" i="27"/>
  <c r="N11" i="27"/>
  <c r="K11" i="27"/>
  <c r="T10" i="27"/>
  <c r="Q10" i="27"/>
  <c r="N10" i="27"/>
  <c r="K10" i="27"/>
  <c r="G10" i="27"/>
  <c r="D10" i="27"/>
  <c r="I5" i="27"/>
  <c r="Q4" i="27"/>
  <c r="O31" i="27" s="1"/>
  <c r="Q31" i="27" s="1"/>
  <c r="I4" i="27"/>
  <c r="C34" i="26"/>
  <c r="T33" i="26"/>
  <c r="N33" i="26"/>
  <c r="K33" i="26"/>
  <c r="T32" i="26"/>
  <c r="Q32" i="26"/>
  <c r="N32" i="26"/>
  <c r="K32" i="26"/>
  <c r="G32" i="26"/>
  <c r="D32" i="26"/>
  <c r="T31" i="26"/>
  <c r="N31" i="26"/>
  <c r="K31" i="26"/>
  <c r="T30" i="26"/>
  <c r="Q30" i="26"/>
  <c r="N30" i="26"/>
  <c r="K30" i="26"/>
  <c r="G30" i="26"/>
  <c r="D30" i="26"/>
  <c r="T29" i="26"/>
  <c r="N29" i="26"/>
  <c r="K29" i="26"/>
  <c r="T28" i="26"/>
  <c r="Q28" i="26"/>
  <c r="N28" i="26"/>
  <c r="K28" i="26"/>
  <c r="G28" i="26"/>
  <c r="D28" i="26"/>
  <c r="T27" i="26"/>
  <c r="N27" i="26"/>
  <c r="K27" i="26"/>
  <c r="T26" i="26"/>
  <c r="Q26" i="26"/>
  <c r="N26" i="26"/>
  <c r="K26" i="26"/>
  <c r="G26" i="26"/>
  <c r="D26" i="26"/>
  <c r="T25" i="26"/>
  <c r="N25" i="26"/>
  <c r="K25" i="26"/>
  <c r="T24" i="26"/>
  <c r="Q24" i="26"/>
  <c r="N24" i="26"/>
  <c r="K24" i="26"/>
  <c r="G24" i="26"/>
  <c r="D24" i="26"/>
  <c r="T23" i="26"/>
  <c r="N23" i="26"/>
  <c r="K23" i="26"/>
  <c r="T22" i="26"/>
  <c r="Q22" i="26"/>
  <c r="N22" i="26"/>
  <c r="K22" i="26"/>
  <c r="G22" i="26"/>
  <c r="D22" i="26"/>
  <c r="T21" i="26"/>
  <c r="N21" i="26"/>
  <c r="K21" i="26"/>
  <c r="T20" i="26"/>
  <c r="Q20" i="26"/>
  <c r="N20" i="26"/>
  <c r="K20" i="26"/>
  <c r="G20" i="26"/>
  <c r="D20" i="26"/>
  <c r="T19" i="26"/>
  <c r="N19" i="26"/>
  <c r="K19" i="26"/>
  <c r="T18" i="26"/>
  <c r="Q18" i="26"/>
  <c r="N18" i="26"/>
  <c r="K18" i="26"/>
  <c r="G18" i="26"/>
  <c r="D18" i="26"/>
  <c r="T17" i="26"/>
  <c r="N17" i="26"/>
  <c r="K17" i="26"/>
  <c r="T16" i="26"/>
  <c r="Q16" i="26"/>
  <c r="N16" i="26"/>
  <c r="K16" i="26"/>
  <c r="G16" i="26"/>
  <c r="D16" i="26"/>
  <c r="T15" i="26"/>
  <c r="N15" i="26"/>
  <c r="K15" i="26"/>
  <c r="T14" i="26"/>
  <c r="Q14" i="26"/>
  <c r="N14" i="26"/>
  <c r="K14" i="26"/>
  <c r="G14" i="26"/>
  <c r="D14" i="26"/>
  <c r="T13" i="26"/>
  <c r="N13" i="26"/>
  <c r="K13" i="26"/>
  <c r="T12" i="26"/>
  <c r="Q12" i="26"/>
  <c r="N12" i="26"/>
  <c r="K12" i="26"/>
  <c r="G12" i="26"/>
  <c r="D12" i="26"/>
  <c r="T11" i="26"/>
  <c r="N11" i="26"/>
  <c r="K11" i="26"/>
  <c r="T10" i="26"/>
  <c r="Q10" i="26"/>
  <c r="N10" i="26"/>
  <c r="K10" i="26"/>
  <c r="G10" i="26"/>
  <c r="D10" i="26"/>
  <c r="I5" i="26"/>
  <c r="Q4" i="26"/>
  <c r="O31" i="26" s="1"/>
  <c r="Q31" i="26" s="1"/>
  <c r="I4" i="26"/>
  <c r="C34" i="25"/>
  <c r="T33" i="25"/>
  <c r="N33" i="25"/>
  <c r="K33" i="25"/>
  <c r="T32" i="25"/>
  <c r="Q32" i="25"/>
  <c r="N32" i="25"/>
  <c r="K32" i="25"/>
  <c r="G32" i="25"/>
  <c r="D32" i="25"/>
  <c r="T31" i="25"/>
  <c r="N31" i="25"/>
  <c r="K31" i="25"/>
  <c r="T30" i="25"/>
  <c r="Q30" i="25"/>
  <c r="N30" i="25"/>
  <c r="K30" i="25"/>
  <c r="G30" i="25"/>
  <c r="D30" i="25"/>
  <c r="T29" i="25"/>
  <c r="N29" i="25"/>
  <c r="K29" i="25"/>
  <c r="T28" i="25"/>
  <c r="Q28" i="25"/>
  <c r="N28" i="25"/>
  <c r="K28" i="25"/>
  <c r="G28" i="25"/>
  <c r="D28" i="25"/>
  <c r="T27" i="25"/>
  <c r="N27" i="25"/>
  <c r="K27" i="25"/>
  <c r="T26" i="25"/>
  <c r="Q26" i="25"/>
  <c r="N26" i="25"/>
  <c r="K26" i="25"/>
  <c r="G26" i="25"/>
  <c r="D26" i="25"/>
  <c r="T25" i="25"/>
  <c r="N25" i="25"/>
  <c r="K25" i="25"/>
  <c r="T24" i="25"/>
  <c r="Q24" i="25"/>
  <c r="N24" i="25"/>
  <c r="K24" i="25"/>
  <c r="G24" i="25"/>
  <c r="D24" i="25"/>
  <c r="T23" i="25"/>
  <c r="N23" i="25"/>
  <c r="K23" i="25"/>
  <c r="T22" i="25"/>
  <c r="Q22" i="25"/>
  <c r="N22" i="25"/>
  <c r="K22" i="25"/>
  <c r="G22" i="25"/>
  <c r="D22" i="25"/>
  <c r="T21" i="25"/>
  <c r="N21" i="25"/>
  <c r="K21" i="25"/>
  <c r="T20" i="25"/>
  <c r="Q20" i="25"/>
  <c r="N20" i="25"/>
  <c r="K20" i="25"/>
  <c r="G20" i="25"/>
  <c r="D20" i="25"/>
  <c r="T19" i="25"/>
  <c r="N19" i="25"/>
  <c r="K19" i="25"/>
  <c r="T18" i="25"/>
  <c r="Q18" i="25"/>
  <c r="N18" i="25"/>
  <c r="K18" i="25"/>
  <c r="G18" i="25"/>
  <c r="D18" i="25"/>
  <c r="T17" i="25"/>
  <c r="N17" i="25"/>
  <c r="K17" i="25"/>
  <c r="T16" i="25"/>
  <c r="Q16" i="25"/>
  <c r="N16" i="25"/>
  <c r="K16" i="25"/>
  <c r="G16" i="25"/>
  <c r="D16" i="25"/>
  <c r="T15" i="25"/>
  <c r="N15" i="25"/>
  <c r="K15" i="25"/>
  <c r="T14" i="25"/>
  <c r="Q14" i="25"/>
  <c r="N14" i="25"/>
  <c r="K14" i="25"/>
  <c r="G14" i="25"/>
  <c r="D14" i="25"/>
  <c r="T13" i="25"/>
  <c r="N13" i="25"/>
  <c r="K13" i="25"/>
  <c r="T12" i="25"/>
  <c r="Q12" i="25"/>
  <c r="N12" i="25"/>
  <c r="K12" i="25"/>
  <c r="G12" i="25"/>
  <c r="D12" i="25"/>
  <c r="T11" i="25"/>
  <c r="N11" i="25"/>
  <c r="K11" i="25"/>
  <c r="T10" i="25"/>
  <c r="Q10" i="25"/>
  <c r="N10" i="25"/>
  <c r="K10" i="25"/>
  <c r="G10" i="25"/>
  <c r="G34" i="25" s="1"/>
  <c r="D10" i="25"/>
  <c r="C38" i="25" s="1"/>
  <c r="I5" i="25"/>
  <c r="Q4" i="25"/>
  <c r="O33" i="25" s="1"/>
  <c r="Q33" i="25" s="1"/>
  <c r="I4" i="25"/>
  <c r="D41" i="24"/>
  <c r="C34" i="24"/>
  <c r="T33" i="24"/>
  <c r="N33" i="24"/>
  <c r="K33" i="24"/>
  <c r="T32" i="24"/>
  <c r="Q32" i="24"/>
  <c r="N32" i="24"/>
  <c r="K32" i="24"/>
  <c r="G32" i="24"/>
  <c r="D32" i="24"/>
  <c r="T31" i="24"/>
  <c r="N31" i="24"/>
  <c r="K31" i="24"/>
  <c r="T30" i="24"/>
  <c r="Q30" i="24"/>
  <c r="N30" i="24"/>
  <c r="K30" i="24"/>
  <c r="G30" i="24"/>
  <c r="D30" i="24"/>
  <c r="T29" i="24"/>
  <c r="N29" i="24"/>
  <c r="K29" i="24"/>
  <c r="T28" i="24"/>
  <c r="Q28" i="24"/>
  <c r="N28" i="24"/>
  <c r="K28" i="24"/>
  <c r="G28" i="24"/>
  <c r="D28" i="24"/>
  <c r="T27" i="24"/>
  <c r="N27" i="24"/>
  <c r="K27" i="24"/>
  <c r="T26" i="24"/>
  <c r="Q26" i="24"/>
  <c r="N26" i="24"/>
  <c r="K26" i="24"/>
  <c r="G26" i="24"/>
  <c r="D26" i="24"/>
  <c r="T25" i="24"/>
  <c r="N25" i="24"/>
  <c r="K25" i="24"/>
  <c r="T24" i="24"/>
  <c r="Q24" i="24"/>
  <c r="N24" i="24"/>
  <c r="K24" i="24"/>
  <c r="G24" i="24"/>
  <c r="D24" i="24"/>
  <c r="T23" i="24"/>
  <c r="N23" i="24"/>
  <c r="K23" i="24"/>
  <c r="T22" i="24"/>
  <c r="Q22" i="24"/>
  <c r="N22" i="24"/>
  <c r="K22" i="24"/>
  <c r="G22" i="24"/>
  <c r="D22" i="24"/>
  <c r="T21" i="24"/>
  <c r="N21" i="24"/>
  <c r="K21" i="24"/>
  <c r="T20" i="24"/>
  <c r="Q20" i="24"/>
  <c r="N20" i="24"/>
  <c r="K20" i="24"/>
  <c r="G20" i="24"/>
  <c r="D20" i="24"/>
  <c r="T19" i="24"/>
  <c r="N19" i="24"/>
  <c r="K19" i="24"/>
  <c r="T18" i="24"/>
  <c r="Q18" i="24"/>
  <c r="N18" i="24"/>
  <c r="K18" i="24"/>
  <c r="G18" i="24"/>
  <c r="D18" i="24"/>
  <c r="T17" i="24"/>
  <c r="N17" i="24"/>
  <c r="K17" i="24"/>
  <c r="T16" i="24"/>
  <c r="Q16" i="24"/>
  <c r="N16" i="24"/>
  <c r="K16" i="24"/>
  <c r="G16" i="24"/>
  <c r="D16" i="24"/>
  <c r="T15" i="24"/>
  <c r="N15" i="24"/>
  <c r="K15" i="24"/>
  <c r="T14" i="24"/>
  <c r="Q14" i="24"/>
  <c r="N14" i="24"/>
  <c r="K14" i="24"/>
  <c r="G14" i="24"/>
  <c r="D14" i="24"/>
  <c r="T13" i="24"/>
  <c r="N13" i="24"/>
  <c r="K13" i="24"/>
  <c r="T12" i="24"/>
  <c r="Q12" i="24"/>
  <c r="N12" i="24"/>
  <c r="K12" i="24"/>
  <c r="G12" i="24"/>
  <c r="D12" i="24"/>
  <c r="T11" i="24"/>
  <c r="N11" i="24"/>
  <c r="K11" i="24"/>
  <c r="T10" i="24"/>
  <c r="Q10" i="24"/>
  <c r="N10" i="24"/>
  <c r="K10" i="24"/>
  <c r="G10" i="24"/>
  <c r="D10" i="24"/>
  <c r="I5" i="24"/>
  <c r="Q4" i="24"/>
  <c r="O31" i="24" s="1"/>
  <c r="Q31" i="24" s="1"/>
  <c r="I4" i="24"/>
  <c r="C34" i="23"/>
  <c r="T33" i="23"/>
  <c r="N33" i="23"/>
  <c r="K33" i="23"/>
  <c r="T32" i="23"/>
  <c r="Q32" i="23"/>
  <c r="N32" i="23"/>
  <c r="K32" i="23"/>
  <c r="G32" i="23"/>
  <c r="D32" i="23"/>
  <c r="T31" i="23"/>
  <c r="N31" i="23"/>
  <c r="K31" i="23"/>
  <c r="T30" i="23"/>
  <c r="Q30" i="23"/>
  <c r="N30" i="23"/>
  <c r="K30" i="23"/>
  <c r="G30" i="23"/>
  <c r="D30" i="23"/>
  <c r="T29" i="23"/>
  <c r="N29" i="23"/>
  <c r="K29" i="23"/>
  <c r="T28" i="23"/>
  <c r="Q28" i="23"/>
  <c r="N28" i="23"/>
  <c r="K28" i="23"/>
  <c r="G28" i="23"/>
  <c r="D28" i="23"/>
  <c r="T27" i="23"/>
  <c r="N27" i="23"/>
  <c r="K27" i="23"/>
  <c r="T26" i="23"/>
  <c r="Q26" i="23"/>
  <c r="N26" i="23"/>
  <c r="K26" i="23"/>
  <c r="G26" i="23"/>
  <c r="D26" i="23"/>
  <c r="T25" i="23"/>
  <c r="N25" i="23"/>
  <c r="K25" i="23"/>
  <c r="T24" i="23"/>
  <c r="Q24" i="23"/>
  <c r="N24" i="23"/>
  <c r="K24" i="23"/>
  <c r="G24" i="23"/>
  <c r="D24" i="23"/>
  <c r="T23" i="23"/>
  <c r="N23" i="23"/>
  <c r="K23" i="23"/>
  <c r="T22" i="23"/>
  <c r="Q22" i="23"/>
  <c r="N22" i="23"/>
  <c r="K22" i="23"/>
  <c r="G22" i="23"/>
  <c r="D22" i="23"/>
  <c r="T21" i="23"/>
  <c r="N21" i="23"/>
  <c r="K21" i="23"/>
  <c r="T20" i="23"/>
  <c r="Q20" i="23"/>
  <c r="N20" i="23"/>
  <c r="K20" i="23"/>
  <c r="G20" i="23"/>
  <c r="D20" i="23"/>
  <c r="T19" i="23"/>
  <c r="N19" i="23"/>
  <c r="K19" i="23"/>
  <c r="T18" i="23"/>
  <c r="Q18" i="23"/>
  <c r="N18" i="23"/>
  <c r="K18" i="23"/>
  <c r="G18" i="23"/>
  <c r="D18" i="23"/>
  <c r="T17" i="23"/>
  <c r="N17" i="23"/>
  <c r="K17" i="23"/>
  <c r="T16" i="23"/>
  <c r="Q16" i="23"/>
  <c r="N16" i="23"/>
  <c r="K16" i="23"/>
  <c r="G16" i="23"/>
  <c r="D16" i="23"/>
  <c r="T15" i="23"/>
  <c r="N15" i="23"/>
  <c r="K15" i="23"/>
  <c r="T14" i="23"/>
  <c r="Q14" i="23"/>
  <c r="N14" i="23"/>
  <c r="K14" i="23"/>
  <c r="G14" i="23"/>
  <c r="D14" i="23"/>
  <c r="T13" i="23"/>
  <c r="N13" i="23"/>
  <c r="K13" i="23"/>
  <c r="T12" i="23"/>
  <c r="Q12" i="23"/>
  <c r="N12" i="23"/>
  <c r="K12" i="23"/>
  <c r="G12" i="23"/>
  <c r="D12" i="23"/>
  <c r="T11" i="23"/>
  <c r="N11" i="23"/>
  <c r="K11" i="23"/>
  <c r="T10" i="23"/>
  <c r="Q10" i="23"/>
  <c r="N10" i="23"/>
  <c r="K10" i="23"/>
  <c r="G10" i="23"/>
  <c r="D10" i="23"/>
  <c r="C41" i="23" s="1"/>
  <c r="I5" i="23"/>
  <c r="Q4" i="23"/>
  <c r="O31" i="23" s="1"/>
  <c r="Q31" i="23" s="1"/>
  <c r="I4" i="23"/>
  <c r="C34" i="22"/>
  <c r="T33" i="22"/>
  <c r="N33" i="22"/>
  <c r="K33" i="22"/>
  <c r="T32" i="22"/>
  <c r="Q32" i="22"/>
  <c r="N32" i="22"/>
  <c r="K32" i="22"/>
  <c r="G32" i="22"/>
  <c r="D32" i="22"/>
  <c r="T31" i="22"/>
  <c r="N31" i="22"/>
  <c r="K31" i="22"/>
  <c r="T30" i="22"/>
  <c r="Q30" i="22"/>
  <c r="N30" i="22"/>
  <c r="K30" i="22"/>
  <c r="G30" i="22"/>
  <c r="D30" i="22"/>
  <c r="T29" i="22"/>
  <c r="N29" i="22"/>
  <c r="K29" i="22"/>
  <c r="T28" i="22"/>
  <c r="Q28" i="22"/>
  <c r="N28" i="22"/>
  <c r="K28" i="22"/>
  <c r="G28" i="22"/>
  <c r="D28" i="22"/>
  <c r="T27" i="22"/>
  <c r="N27" i="22"/>
  <c r="K27" i="22"/>
  <c r="T26" i="22"/>
  <c r="Q26" i="22"/>
  <c r="N26" i="22"/>
  <c r="K26" i="22"/>
  <c r="G26" i="22"/>
  <c r="D26" i="22"/>
  <c r="T25" i="22"/>
  <c r="N25" i="22"/>
  <c r="K25" i="22"/>
  <c r="T24" i="22"/>
  <c r="Q24" i="22"/>
  <c r="N24" i="22"/>
  <c r="K24" i="22"/>
  <c r="G24" i="22"/>
  <c r="D24" i="22"/>
  <c r="T23" i="22"/>
  <c r="N23" i="22"/>
  <c r="K23" i="22"/>
  <c r="T22" i="22"/>
  <c r="Q22" i="22"/>
  <c r="N22" i="22"/>
  <c r="K22" i="22"/>
  <c r="G22" i="22"/>
  <c r="D22" i="22"/>
  <c r="T21" i="22"/>
  <c r="N21" i="22"/>
  <c r="K21" i="22"/>
  <c r="T20" i="22"/>
  <c r="Q20" i="22"/>
  <c r="N20" i="22"/>
  <c r="K20" i="22"/>
  <c r="G20" i="22"/>
  <c r="D20" i="22"/>
  <c r="T19" i="22"/>
  <c r="N19" i="22"/>
  <c r="K19" i="22"/>
  <c r="T18" i="22"/>
  <c r="Q18" i="22"/>
  <c r="N18" i="22"/>
  <c r="K18" i="22"/>
  <c r="G18" i="22"/>
  <c r="D18" i="22"/>
  <c r="T17" i="22"/>
  <c r="N17" i="22"/>
  <c r="K17" i="22"/>
  <c r="T16" i="22"/>
  <c r="Q16" i="22"/>
  <c r="N16" i="22"/>
  <c r="K16" i="22"/>
  <c r="G16" i="22"/>
  <c r="D16" i="22"/>
  <c r="T15" i="22"/>
  <c r="N15" i="22"/>
  <c r="K15" i="22"/>
  <c r="T14" i="22"/>
  <c r="Q14" i="22"/>
  <c r="N14" i="22"/>
  <c r="K14" i="22"/>
  <c r="G14" i="22"/>
  <c r="D14" i="22"/>
  <c r="T13" i="22"/>
  <c r="N13" i="22"/>
  <c r="K13" i="22"/>
  <c r="T12" i="22"/>
  <c r="Q12" i="22"/>
  <c r="N12" i="22"/>
  <c r="K12" i="22"/>
  <c r="G12" i="22"/>
  <c r="D12" i="22"/>
  <c r="T11" i="22"/>
  <c r="N11" i="22"/>
  <c r="K11" i="22"/>
  <c r="T10" i="22"/>
  <c r="Q10" i="22"/>
  <c r="N10" i="22"/>
  <c r="K10" i="22"/>
  <c r="G10" i="22"/>
  <c r="D41" i="22" s="1"/>
  <c r="D10" i="22"/>
  <c r="C41" i="22" s="1"/>
  <c r="I5" i="22"/>
  <c r="Q4" i="22"/>
  <c r="O31" i="22" s="1"/>
  <c r="Q31" i="22" s="1"/>
  <c r="I4" i="22"/>
  <c r="C34" i="21"/>
  <c r="T33" i="21"/>
  <c r="N33" i="21"/>
  <c r="K33" i="21"/>
  <c r="T32" i="21"/>
  <c r="Q32" i="21"/>
  <c r="N32" i="21"/>
  <c r="K32" i="21"/>
  <c r="G32" i="21"/>
  <c r="D32" i="21"/>
  <c r="T31" i="21"/>
  <c r="N31" i="21"/>
  <c r="K31" i="21"/>
  <c r="T30" i="21"/>
  <c r="Q30" i="21"/>
  <c r="N30" i="21"/>
  <c r="K30" i="21"/>
  <c r="G30" i="21"/>
  <c r="D30" i="21"/>
  <c r="T29" i="21"/>
  <c r="N29" i="21"/>
  <c r="K29" i="21"/>
  <c r="T28" i="21"/>
  <c r="Q28" i="21"/>
  <c r="N28" i="21"/>
  <c r="K28" i="21"/>
  <c r="G28" i="21"/>
  <c r="D28" i="21"/>
  <c r="T27" i="21"/>
  <c r="N27" i="21"/>
  <c r="K27" i="21"/>
  <c r="T26" i="21"/>
  <c r="Q26" i="21"/>
  <c r="N26" i="21"/>
  <c r="K26" i="21"/>
  <c r="G26" i="21"/>
  <c r="D26" i="21"/>
  <c r="T25" i="21"/>
  <c r="N25" i="21"/>
  <c r="K25" i="21"/>
  <c r="T24" i="21"/>
  <c r="Q24" i="21"/>
  <c r="N24" i="21"/>
  <c r="K24" i="21"/>
  <c r="G24" i="21"/>
  <c r="D24" i="21"/>
  <c r="T23" i="21"/>
  <c r="N23" i="21"/>
  <c r="K23" i="21"/>
  <c r="T22" i="21"/>
  <c r="Q22" i="21"/>
  <c r="N22" i="21"/>
  <c r="K22" i="21"/>
  <c r="G22" i="21"/>
  <c r="D22" i="21"/>
  <c r="T21" i="21"/>
  <c r="N21" i="21"/>
  <c r="K21" i="21"/>
  <c r="T20" i="21"/>
  <c r="Q20" i="21"/>
  <c r="N20" i="21"/>
  <c r="K20" i="21"/>
  <c r="G20" i="21"/>
  <c r="D20" i="21"/>
  <c r="T19" i="21"/>
  <c r="N19" i="21"/>
  <c r="K19" i="21"/>
  <c r="T18" i="21"/>
  <c r="Q18" i="21"/>
  <c r="N18" i="21"/>
  <c r="K18" i="21"/>
  <c r="G18" i="21"/>
  <c r="D18" i="21"/>
  <c r="T17" i="21"/>
  <c r="N17" i="21"/>
  <c r="K17" i="21"/>
  <c r="T16" i="21"/>
  <c r="Q16" i="21"/>
  <c r="N16" i="21"/>
  <c r="K16" i="21"/>
  <c r="G16" i="21"/>
  <c r="D16" i="21"/>
  <c r="T15" i="21"/>
  <c r="N15" i="21"/>
  <c r="K15" i="21"/>
  <c r="T14" i="21"/>
  <c r="Q14" i="21"/>
  <c r="N14" i="21"/>
  <c r="K14" i="21"/>
  <c r="G14" i="21"/>
  <c r="D14" i="21"/>
  <c r="T13" i="21"/>
  <c r="N13" i="21"/>
  <c r="K13" i="21"/>
  <c r="T12" i="21"/>
  <c r="Q12" i="21"/>
  <c r="N12" i="21"/>
  <c r="K12" i="21"/>
  <c r="G12" i="21"/>
  <c r="D12" i="21"/>
  <c r="T11" i="21"/>
  <c r="N11" i="21"/>
  <c r="K11" i="21"/>
  <c r="T10" i="21"/>
  <c r="Q10" i="21"/>
  <c r="N10" i="21"/>
  <c r="K10" i="21"/>
  <c r="G10" i="21"/>
  <c r="D41" i="21" s="1"/>
  <c r="D10" i="21"/>
  <c r="I5" i="21"/>
  <c r="Q4" i="21"/>
  <c r="O31" i="21" s="1"/>
  <c r="Q31" i="21" s="1"/>
  <c r="I4" i="21"/>
  <c r="C34" i="20"/>
  <c r="T33" i="20"/>
  <c r="N33" i="20"/>
  <c r="K33" i="20"/>
  <c r="T32" i="20"/>
  <c r="Q32" i="20"/>
  <c r="N32" i="20"/>
  <c r="K32" i="20"/>
  <c r="G32" i="20"/>
  <c r="D32" i="20"/>
  <c r="T31" i="20"/>
  <c r="N31" i="20"/>
  <c r="K31" i="20"/>
  <c r="T30" i="20"/>
  <c r="Q30" i="20"/>
  <c r="N30" i="20"/>
  <c r="K30" i="20"/>
  <c r="G30" i="20"/>
  <c r="D30" i="20"/>
  <c r="T29" i="20"/>
  <c r="N29" i="20"/>
  <c r="K29" i="20"/>
  <c r="T28" i="20"/>
  <c r="Q28" i="20"/>
  <c r="N28" i="20"/>
  <c r="K28" i="20"/>
  <c r="G28" i="20"/>
  <c r="D28" i="20"/>
  <c r="T27" i="20"/>
  <c r="N27" i="20"/>
  <c r="K27" i="20"/>
  <c r="T26" i="20"/>
  <c r="Q26" i="20"/>
  <c r="N26" i="20"/>
  <c r="K26" i="20"/>
  <c r="G26" i="20"/>
  <c r="D26" i="20"/>
  <c r="T25" i="20"/>
  <c r="N25" i="20"/>
  <c r="K25" i="20"/>
  <c r="T24" i="20"/>
  <c r="Q24" i="20"/>
  <c r="N24" i="20"/>
  <c r="K24" i="20"/>
  <c r="G24" i="20"/>
  <c r="D24" i="20"/>
  <c r="T23" i="20"/>
  <c r="N23" i="20"/>
  <c r="K23" i="20"/>
  <c r="T22" i="20"/>
  <c r="Q22" i="20"/>
  <c r="N22" i="20"/>
  <c r="K22" i="20"/>
  <c r="G22" i="20"/>
  <c r="D22" i="20"/>
  <c r="T21" i="20"/>
  <c r="N21" i="20"/>
  <c r="K21" i="20"/>
  <c r="T20" i="20"/>
  <c r="Q20" i="20"/>
  <c r="N20" i="20"/>
  <c r="K20" i="20"/>
  <c r="G20" i="20"/>
  <c r="D20" i="20"/>
  <c r="T19" i="20"/>
  <c r="N19" i="20"/>
  <c r="K19" i="20"/>
  <c r="T18" i="20"/>
  <c r="Q18" i="20"/>
  <c r="N18" i="20"/>
  <c r="K18" i="20"/>
  <c r="G18" i="20"/>
  <c r="D18" i="20"/>
  <c r="T17" i="20"/>
  <c r="N17" i="20"/>
  <c r="K17" i="20"/>
  <c r="T16" i="20"/>
  <c r="Q16" i="20"/>
  <c r="N16" i="20"/>
  <c r="K16" i="20"/>
  <c r="G16" i="20"/>
  <c r="D16" i="20"/>
  <c r="T15" i="20"/>
  <c r="N15" i="20"/>
  <c r="K15" i="20"/>
  <c r="T14" i="20"/>
  <c r="Q14" i="20"/>
  <c r="N14" i="20"/>
  <c r="K14" i="20"/>
  <c r="G14" i="20"/>
  <c r="D14" i="20"/>
  <c r="T13" i="20"/>
  <c r="N13" i="20"/>
  <c r="K13" i="20"/>
  <c r="T12" i="20"/>
  <c r="Q12" i="20"/>
  <c r="N12" i="20"/>
  <c r="K12" i="20"/>
  <c r="G12" i="20"/>
  <c r="D12" i="20"/>
  <c r="T11" i="20"/>
  <c r="N11" i="20"/>
  <c r="K11" i="20"/>
  <c r="T10" i="20"/>
  <c r="Q10" i="20"/>
  <c r="N10" i="20"/>
  <c r="K10" i="20"/>
  <c r="G10" i="20"/>
  <c r="D10" i="20"/>
  <c r="I5" i="20"/>
  <c r="Q4" i="20"/>
  <c r="O31" i="20" s="1"/>
  <c r="Q31" i="20" s="1"/>
  <c r="I4" i="20"/>
  <c r="C34" i="19"/>
  <c r="T33" i="19"/>
  <c r="N33" i="19"/>
  <c r="K33" i="19"/>
  <c r="T32" i="19"/>
  <c r="Q32" i="19"/>
  <c r="N32" i="19"/>
  <c r="K32" i="19"/>
  <c r="G32" i="19"/>
  <c r="D32" i="19"/>
  <c r="T31" i="19"/>
  <c r="N31" i="19"/>
  <c r="K31" i="19"/>
  <c r="T30" i="19"/>
  <c r="Q30" i="19"/>
  <c r="N30" i="19"/>
  <c r="K30" i="19"/>
  <c r="G30" i="19"/>
  <c r="D30" i="19"/>
  <c r="T29" i="19"/>
  <c r="N29" i="19"/>
  <c r="K29" i="19"/>
  <c r="T28" i="19"/>
  <c r="Q28" i="19"/>
  <c r="N28" i="19"/>
  <c r="K28" i="19"/>
  <c r="G28" i="19"/>
  <c r="D28" i="19"/>
  <c r="T27" i="19"/>
  <c r="N27" i="19"/>
  <c r="K27" i="19"/>
  <c r="T26" i="19"/>
  <c r="Q26" i="19"/>
  <c r="N26" i="19"/>
  <c r="K26" i="19"/>
  <c r="G26" i="19"/>
  <c r="D26" i="19"/>
  <c r="T25" i="19"/>
  <c r="N25" i="19"/>
  <c r="K25" i="19"/>
  <c r="T24" i="19"/>
  <c r="Q24" i="19"/>
  <c r="N24" i="19"/>
  <c r="K24" i="19"/>
  <c r="G24" i="19"/>
  <c r="D24" i="19"/>
  <c r="T23" i="19"/>
  <c r="N23" i="19"/>
  <c r="K23" i="19"/>
  <c r="T22" i="19"/>
  <c r="Q22" i="19"/>
  <c r="N22" i="19"/>
  <c r="K22" i="19"/>
  <c r="G22" i="19"/>
  <c r="D22" i="19"/>
  <c r="T21" i="19"/>
  <c r="N21" i="19"/>
  <c r="K21" i="19"/>
  <c r="T20" i="19"/>
  <c r="Q20" i="19"/>
  <c r="N20" i="19"/>
  <c r="K20" i="19"/>
  <c r="G20" i="19"/>
  <c r="D20" i="19"/>
  <c r="T19" i="19"/>
  <c r="N19" i="19"/>
  <c r="K19" i="19"/>
  <c r="T18" i="19"/>
  <c r="Q18" i="19"/>
  <c r="N18" i="19"/>
  <c r="K18" i="19"/>
  <c r="G18" i="19"/>
  <c r="D18" i="19"/>
  <c r="T17" i="19"/>
  <c r="N17" i="19"/>
  <c r="K17" i="19"/>
  <c r="T16" i="19"/>
  <c r="Q16" i="19"/>
  <c r="N16" i="19"/>
  <c r="K16" i="19"/>
  <c r="G16" i="19"/>
  <c r="D16" i="19"/>
  <c r="T15" i="19"/>
  <c r="N15" i="19"/>
  <c r="K15" i="19"/>
  <c r="T14" i="19"/>
  <c r="Q14" i="19"/>
  <c r="N14" i="19"/>
  <c r="K14" i="19"/>
  <c r="G14" i="19"/>
  <c r="D14" i="19"/>
  <c r="T13" i="19"/>
  <c r="N13" i="19"/>
  <c r="K13" i="19"/>
  <c r="T12" i="19"/>
  <c r="Q12" i="19"/>
  <c r="N12" i="19"/>
  <c r="K12" i="19"/>
  <c r="G12" i="19"/>
  <c r="D12" i="19"/>
  <c r="T11" i="19"/>
  <c r="N11" i="19"/>
  <c r="K11" i="19"/>
  <c r="T10" i="19"/>
  <c r="Q10" i="19"/>
  <c r="N10" i="19"/>
  <c r="K10" i="19"/>
  <c r="G10" i="19"/>
  <c r="D10" i="19"/>
  <c r="I5" i="19"/>
  <c r="Q4" i="19"/>
  <c r="O31" i="19" s="1"/>
  <c r="Q31" i="19" s="1"/>
  <c r="I4" i="19"/>
  <c r="C34" i="18"/>
  <c r="T33" i="18"/>
  <c r="N33" i="18"/>
  <c r="K33" i="18"/>
  <c r="T32" i="18"/>
  <c r="Q32" i="18"/>
  <c r="N32" i="18"/>
  <c r="K32" i="18"/>
  <c r="G32" i="18"/>
  <c r="D32" i="18"/>
  <c r="T31" i="18"/>
  <c r="N31" i="18"/>
  <c r="K31" i="18"/>
  <c r="T30" i="18"/>
  <c r="Q30" i="18"/>
  <c r="N30" i="18"/>
  <c r="K30" i="18"/>
  <c r="G30" i="18"/>
  <c r="D30" i="18"/>
  <c r="T29" i="18"/>
  <c r="N29" i="18"/>
  <c r="K29" i="18"/>
  <c r="T28" i="18"/>
  <c r="Q28" i="18"/>
  <c r="N28" i="18"/>
  <c r="K28" i="18"/>
  <c r="G28" i="18"/>
  <c r="D28" i="18"/>
  <c r="T27" i="18"/>
  <c r="N27" i="18"/>
  <c r="K27" i="18"/>
  <c r="T26" i="18"/>
  <c r="Q26" i="18"/>
  <c r="N26" i="18"/>
  <c r="K26" i="18"/>
  <c r="G26" i="18"/>
  <c r="D26" i="18"/>
  <c r="T25" i="18"/>
  <c r="N25" i="18"/>
  <c r="K25" i="18"/>
  <c r="T24" i="18"/>
  <c r="Q24" i="18"/>
  <c r="N24" i="18"/>
  <c r="K24" i="18"/>
  <c r="G24" i="18"/>
  <c r="D24" i="18"/>
  <c r="T23" i="18"/>
  <c r="N23" i="18"/>
  <c r="K23" i="18"/>
  <c r="T22" i="18"/>
  <c r="Q22" i="18"/>
  <c r="N22" i="18"/>
  <c r="K22" i="18"/>
  <c r="G22" i="18"/>
  <c r="D22" i="18"/>
  <c r="T21" i="18"/>
  <c r="N21" i="18"/>
  <c r="K21" i="18"/>
  <c r="T20" i="18"/>
  <c r="Q20" i="18"/>
  <c r="N20" i="18"/>
  <c r="K20" i="18"/>
  <c r="G20" i="18"/>
  <c r="D20" i="18"/>
  <c r="T19" i="18"/>
  <c r="N19" i="18"/>
  <c r="K19" i="18"/>
  <c r="T18" i="18"/>
  <c r="Q18" i="18"/>
  <c r="N18" i="18"/>
  <c r="K18" i="18"/>
  <c r="G18" i="18"/>
  <c r="D18" i="18"/>
  <c r="T17" i="18"/>
  <c r="N17" i="18"/>
  <c r="K17" i="18"/>
  <c r="T16" i="18"/>
  <c r="Q16" i="18"/>
  <c r="N16" i="18"/>
  <c r="K16" i="18"/>
  <c r="G16" i="18"/>
  <c r="D16" i="18"/>
  <c r="T15" i="18"/>
  <c r="N15" i="18"/>
  <c r="K15" i="18"/>
  <c r="T14" i="18"/>
  <c r="Q14" i="18"/>
  <c r="N14" i="18"/>
  <c r="K14" i="18"/>
  <c r="G14" i="18"/>
  <c r="D14" i="18"/>
  <c r="T13" i="18"/>
  <c r="N13" i="18"/>
  <c r="K13" i="18"/>
  <c r="T12" i="18"/>
  <c r="Q12" i="18"/>
  <c r="N12" i="18"/>
  <c r="K12" i="18"/>
  <c r="G12" i="18"/>
  <c r="D12" i="18"/>
  <c r="T11" i="18"/>
  <c r="N11" i="18"/>
  <c r="K11" i="18"/>
  <c r="T10" i="18"/>
  <c r="Q10" i="18"/>
  <c r="N10" i="18"/>
  <c r="K10" i="18"/>
  <c r="G10" i="18"/>
  <c r="D38" i="18" s="1"/>
  <c r="D10" i="18"/>
  <c r="C41" i="18" s="1"/>
  <c r="I5" i="18"/>
  <c r="Q4" i="18"/>
  <c r="O31" i="18" s="1"/>
  <c r="Q31" i="18" s="1"/>
  <c r="I4" i="18"/>
  <c r="C34" i="16"/>
  <c r="T33" i="16"/>
  <c r="N33" i="16"/>
  <c r="K33" i="16"/>
  <c r="T32" i="16"/>
  <c r="Q32" i="16"/>
  <c r="N32" i="16"/>
  <c r="K32" i="16"/>
  <c r="G32" i="16"/>
  <c r="D32" i="16"/>
  <c r="T31" i="16"/>
  <c r="N31" i="16"/>
  <c r="K31" i="16"/>
  <c r="T30" i="16"/>
  <c r="Q30" i="16"/>
  <c r="N30" i="16"/>
  <c r="K30" i="16"/>
  <c r="G30" i="16"/>
  <c r="D30" i="16"/>
  <c r="T29" i="16"/>
  <c r="N29" i="16"/>
  <c r="K29" i="16"/>
  <c r="T28" i="16"/>
  <c r="Q28" i="16"/>
  <c r="N28" i="16"/>
  <c r="K28" i="16"/>
  <c r="G28" i="16"/>
  <c r="D28" i="16"/>
  <c r="T27" i="16"/>
  <c r="N27" i="16"/>
  <c r="K27" i="16"/>
  <c r="T26" i="16"/>
  <c r="Q26" i="16"/>
  <c r="N26" i="16"/>
  <c r="K26" i="16"/>
  <c r="G26" i="16"/>
  <c r="D26" i="16"/>
  <c r="T25" i="16"/>
  <c r="N25" i="16"/>
  <c r="K25" i="16"/>
  <c r="T24" i="16"/>
  <c r="Q24" i="16"/>
  <c r="N24" i="16"/>
  <c r="K24" i="16"/>
  <c r="G24" i="16"/>
  <c r="D24" i="16"/>
  <c r="T23" i="16"/>
  <c r="N23" i="16"/>
  <c r="K23" i="16"/>
  <c r="T22" i="16"/>
  <c r="Q22" i="16"/>
  <c r="N22" i="16"/>
  <c r="K22" i="16"/>
  <c r="G22" i="16"/>
  <c r="D22" i="16"/>
  <c r="T21" i="16"/>
  <c r="N21" i="16"/>
  <c r="K21" i="16"/>
  <c r="T20" i="16"/>
  <c r="Q20" i="16"/>
  <c r="N20" i="16"/>
  <c r="K20" i="16"/>
  <c r="G20" i="16"/>
  <c r="D20" i="16"/>
  <c r="T19" i="16"/>
  <c r="N19" i="16"/>
  <c r="K19" i="16"/>
  <c r="T18" i="16"/>
  <c r="Q18" i="16"/>
  <c r="N18" i="16"/>
  <c r="K18" i="16"/>
  <c r="G18" i="16"/>
  <c r="D18" i="16"/>
  <c r="T17" i="16"/>
  <c r="N17" i="16"/>
  <c r="K17" i="16"/>
  <c r="T16" i="16"/>
  <c r="Q16" i="16"/>
  <c r="N16" i="16"/>
  <c r="K16" i="16"/>
  <c r="G16" i="16"/>
  <c r="D16" i="16"/>
  <c r="T15" i="16"/>
  <c r="N15" i="16"/>
  <c r="K15" i="16"/>
  <c r="T14" i="16"/>
  <c r="Q14" i="16"/>
  <c r="N14" i="16"/>
  <c r="K14" i="16"/>
  <c r="G14" i="16"/>
  <c r="D14" i="16"/>
  <c r="T13" i="16"/>
  <c r="N13" i="16"/>
  <c r="K13" i="16"/>
  <c r="T12" i="16"/>
  <c r="Q12" i="16"/>
  <c r="N12" i="16"/>
  <c r="K12" i="16"/>
  <c r="G12" i="16"/>
  <c r="D12" i="16"/>
  <c r="T11" i="16"/>
  <c r="N11" i="16"/>
  <c r="K11" i="16"/>
  <c r="T10" i="16"/>
  <c r="Q10" i="16"/>
  <c r="N10" i="16"/>
  <c r="K10" i="16"/>
  <c r="G10" i="16"/>
  <c r="D38" i="16" s="1"/>
  <c r="D10" i="16"/>
  <c r="I5" i="16"/>
  <c r="Q4" i="16"/>
  <c r="O31" i="16" s="1"/>
  <c r="Q31" i="16" s="1"/>
  <c r="I4" i="16"/>
  <c r="C34" i="15"/>
  <c r="T33" i="15"/>
  <c r="N33" i="15"/>
  <c r="K33" i="15"/>
  <c r="T32" i="15"/>
  <c r="Q32" i="15"/>
  <c r="N32" i="15"/>
  <c r="K32" i="15"/>
  <c r="G32" i="15"/>
  <c r="D32" i="15"/>
  <c r="T31" i="15"/>
  <c r="N31" i="15"/>
  <c r="K31" i="15"/>
  <c r="T30" i="15"/>
  <c r="Q30" i="15"/>
  <c r="N30" i="15"/>
  <c r="K30" i="15"/>
  <c r="G30" i="15"/>
  <c r="D30" i="15"/>
  <c r="T29" i="15"/>
  <c r="N29" i="15"/>
  <c r="K29" i="15"/>
  <c r="T28" i="15"/>
  <c r="Q28" i="15"/>
  <c r="N28" i="15"/>
  <c r="K28" i="15"/>
  <c r="G28" i="15"/>
  <c r="D28" i="15"/>
  <c r="T27" i="15"/>
  <c r="N27" i="15"/>
  <c r="K27" i="15"/>
  <c r="T26" i="15"/>
  <c r="Q26" i="15"/>
  <c r="N26" i="15"/>
  <c r="K26" i="15"/>
  <c r="G26" i="15"/>
  <c r="D26" i="15"/>
  <c r="T25" i="15"/>
  <c r="N25" i="15"/>
  <c r="K25" i="15"/>
  <c r="T24" i="15"/>
  <c r="Q24" i="15"/>
  <c r="N24" i="15"/>
  <c r="K24" i="15"/>
  <c r="G24" i="15"/>
  <c r="D24" i="15"/>
  <c r="T23" i="15"/>
  <c r="N23" i="15"/>
  <c r="K23" i="15"/>
  <c r="T22" i="15"/>
  <c r="Q22" i="15"/>
  <c r="N22" i="15"/>
  <c r="K22" i="15"/>
  <c r="G22" i="15"/>
  <c r="D22" i="15"/>
  <c r="T21" i="15"/>
  <c r="N21" i="15"/>
  <c r="K21" i="15"/>
  <c r="T20" i="15"/>
  <c r="Q20" i="15"/>
  <c r="N20" i="15"/>
  <c r="K20" i="15"/>
  <c r="G20" i="15"/>
  <c r="D20" i="15"/>
  <c r="T19" i="15"/>
  <c r="N19" i="15"/>
  <c r="K19" i="15"/>
  <c r="T18" i="15"/>
  <c r="Q18" i="15"/>
  <c r="N18" i="15"/>
  <c r="K18" i="15"/>
  <c r="G18" i="15"/>
  <c r="D18" i="15"/>
  <c r="T17" i="15"/>
  <c r="N17" i="15"/>
  <c r="K17" i="15"/>
  <c r="T16" i="15"/>
  <c r="Q16" i="15"/>
  <c r="N16" i="15"/>
  <c r="K16" i="15"/>
  <c r="G16" i="15"/>
  <c r="D16" i="15"/>
  <c r="T15" i="15"/>
  <c r="N15" i="15"/>
  <c r="K15" i="15"/>
  <c r="T14" i="15"/>
  <c r="Q14" i="15"/>
  <c r="N14" i="15"/>
  <c r="K14" i="15"/>
  <c r="G14" i="15"/>
  <c r="D14" i="15"/>
  <c r="T13" i="15"/>
  <c r="N13" i="15"/>
  <c r="K13" i="15"/>
  <c r="T12" i="15"/>
  <c r="Q12" i="15"/>
  <c r="N12" i="15"/>
  <c r="K12" i="15"/>
  <c r="G12" i="15"/>
  <c r="G34" i="15" s="1"/>
  <c r="D12" i="15"/>
  <c r="T11" i="15"/>
  <c r="N11" i="15"/>
  <c r="K11" i="15"/>
  <c r="T10" i="15"/>
  <c r="Q10" i="15"/>
  <c r="N10" i="15"/>
  <c r="K10" i="15"/>
  <c r="G10" i="15"/>
  <c r="D10" i="15"/>
  <c r="C41" i="15" s="1"/>
  <c r="I5" i="15"/>
  <c r="Q4" i="15"/>
  <c r="O33" i="15" s="1"/>
  <c r="Q33" i="15" s="1"/>
  <c r="I4" i="15"/>
  <c r="C34" i="14"/>
  <c r="T33" i="14"/>
  <c r="N33" i="14"/>
  <c r="K33" i="14"/>
  <c r="T32" i="14"/>
  <c r="Q32" i="14"/>
  <c r="N32" i="14"/>
  <c r="K32" i="14"/>
  <c r="G32" i="14"/>
  <c r="D32" i="14"/>
  <c r="T31" i="14"/>
  <c r="N31" i="14"/>
  <c r="K31" i="14"/>
  <c r="T30" i="14"/>
  <c r="Q30" i="14"/>
  <c r="N30" i="14"/>
  <c r="K30" i="14"/>
  <c r="G30" i="14"/>
  <c r="D30" i="14"/>
  <c r="T29" i="14"/>
  <c r="N29" i="14"/>
  <c r="K29" i="14"/>
  <c r="T28" i="14"/>
  <c r="Q28" i="14"/>
  <c r="N28" i="14"/>
  <c r="K28" i="14"/>
  <c r="G28" i="14"/>
  <c r="D28" i="14"/>
  <c r="T27" i="14"/>
  <c r="N27" i="14"/>
  <c r="K27" i="14"/>
  <c r="T26" i="14"/>
  <c r="Q26" i="14"/>
  <c r="N26" i="14"/>
  <c r="K26" i="14"/>
  <c r="G26" i="14"/>
  <c r="D26" i="14"/>
  <c r="T25" i="14"/>
  <c r="N25" i="14"/>
  <c r="K25" i="14"/>
  <c r="T24" i="14"/>
  <c r="Q24" i="14"/>
  <c r="N24" i="14"/>
  <c r="K24" i="14"/>
  <c r="G24" i="14"/>
  <c r="D24" i="14"/>
  <c r="T23" i="14"/>
  <c r="N23" i="14"/>
  <c r="K23" i="14"/>
  <c r="T22" i="14"/>
  <c r="Q22" i="14"/>
  <c r="N22" i="14"/>
  <c r="K22" i="14"/>
  <c r="G22" i="14"/>
  <c r="D22" i="14"/>
  <c r="T21" i="14"/>
  <c r="N21" i="14"/>
  <c r="K21" i="14"/>
  <c r="T20" i="14"/>
  <c r="Q20" i="14"/>
  <c r="N20" i="14"/>
  <c r="K20" i="14"/>
  <c r="G20" i="14"/>
  <c r="D20" i="14"/>
  <c r="T19" i="14"/>
  <c r="N19" i="14"/>
  <c r="K19" i="14"/>
  <c r="T18" i="14"/>
  <c r="Q18" i="14"/>
  <c r="N18" i="14"/>
  <c r="K18" i="14"/>
  <c r="G18" i="14"/>
  <c r="D18" i="14"/>
  <c r="T17" i="14"/>
  <c r="N17" i="14"/>
  <c r="K17" i="14"/>
  <c r="T16" i="14"/>
  <c r="Q16" i="14"/>
  <c r="N16" i="14"/>
  <c r="K16" i="14"/>
  <c r="G16" i="14"/>
  <c r="D16" i="14"/>
  <c r="T15" i="14"/>
  <c r="N15" i="14"/>
  <c r="K15" i="14"/>
  <c r="T14" i="14"/>
  <c r="Q14" i="14"/>
  <c r="N14" i="14"/>
  <c r="K14" i="14"/>
  <c r="G14" i="14"/>
  <c r="D14" i="14"/>
  <c r="T13" i="14"/>
  <c r="N13" i="14"/>
  <c r="K13" i="14"/>
  <c r="T12" i="14"/>
  <c r="Q12" i="14"/>
  <c r="N12" i="14"/>
  <c r="K12" i="14"/>
  <c r="G12" i="14"/>
  <c r="D12" i="14"/>
  <c r="T11" i="14"/>
  <c r="N11" i="14"/>
  <c r="K11" i="14"/>
  <c r="T10" i="14"/>
  <c r="Q10" i="14"/>
  <c r="N10" i="14"/>
  <c r="K10" i="14"/>
  <c r="G10" i="14"/>
  <c r="D10" i="14"/>
  <c r="I5" i="14"/>
  <c r="Q4" i="14"/>
  <c r="O31" i="14" s="1"/>
  <c r="Q31" i="14" s="1"/>
  <c r="I4" i="14"/>
  <c r="C34" i="12"/>
  <c r="T33" i="12"/>
  <c r="N33" i="12"/>
  <c r="K33" i="12"/>
  <c r="T32" i="12"/>
  <c r="Q32" i="12"/>
  <c r="N32" i="12"/>
  <c r="K32" i="12"/>
  <c r="G32" i="12"/>
  <c r="D32" i="12"/>
  <c r="T31" i="12"/>
  <c r="N31" i="12"/>
  <c r="K31" i="12"/>
  <c r="T30" i="12"/>
  <c r="Q30" i="12"/>
  <c r="N30" i="12"/>
  <c r="K30" i="12"/>
  <c r="G30" i="12"/>
  <c r="D30" i="12"/>
  <c r="T29" i="12"/>
  <c r="N29" i="12"/>
  <c r="K29" i="12"/>
  <c r="T28" i="12"/>
  <c r="Q28" i="12"/>
  <c r="N28" i="12"/>
  <c r="K28" i="12"/>
  <c r="G28" i="12"/>
  <c r="D28" i="12"/>
  <c r="T27" i="12"/>
  <c r="N27" i="12"/>
  <c r="K27" i="12"/>
  <c r="T26" i="12"/>
  <c r="Q26" i="12"/>
  <c r="N26" i="12"/>
  <c r="K26" i="12"/>
  <c r="G26" i="12"/>
  <c r="D26" i="12"/>
  <c r="T25" i="12"/>
  <c r="N25" i="12"/>
  <c r="K25" i="12"/>
  <c r="T24" i="12"/>
  <c r="Q24" i="12"/>
  <c r="N24" i="12"/>
  <c r="K24" i="12"/>
  <c r="G24" i="12"/>
  <c r="D24" i="12"/>
  <c r="T23" i="12"/>
  <c r="N23" i="12"/>
  <c r="K23" i="12"/>
  <c r="T22" i="12"/>
  <c r="Q22" i="12"/>
  <c r="N22" i="12"/>
  <c r="K22" i="12"/>
  <c r="G22" i="12"/>
  <c r="D22" i="12"/>
  <c r="T21" i="12"/>
  <c r="N21" i="12"/>
  <c r="K21" i="12"/>
  <c r="T20" i="12"/>
  <c r="Q20" i="12"/>
  <c r="N20" i="12"/>
  <c r="K20" i="12"/>
  <c r="G20" i="12"/>
  <c r="D20" i="12"/>
  <c r="T19" i="12"/>
  <c r="N19" i="12"/>
  <c r="K19" i="12"/>
  <c r="T18" i="12"/>
  <c r="Q18" i="12"/>
  <c r="N18" i="12"/>
  <c r="K18" i="12"/>
  <c r="G18" i="12"/>
  <c r="D18" i="12"/>
  <c r="T17" i="12"/>
  <c r="N17" i="12"/>
  <c r="K17" i="12"/>
  <c r="T16" i="12"/>
  <c r="Q16" i="12"/>
  <c r="N16" i="12"/>
  <c r="K16" i="12"/>
  <c r="G16" i="12"/>
  <c r="D16" i="12"/>
  <c r="T15" i="12"/>
  <c r="N15" i="12"/>
  <c r="K15" i="12"/>
  <c r="T14" i="12"/>
  <c r="Q14" i="12"/>
  <c r="N14" i="12"/>
  <c r="K14" i="12"/>
  <c r="G14" i="12"/>
  <c r="D14" i="12"/>
  <c r="T13" i="12"/>
  <c r="N13" i="12"/>
  <c r="K13" i="12"/>
  <c r="T12" i="12"/>
  <c r="Q12" i="12"/>
  <c r="N12" i="12"/>
  <c r="K12" i="12"/>
  <c r="G12" i="12"/>
  <c r="D12" i="12"/>
  <c r="T11" i="12"/>
  <c r="N11" i="12"/>
  <c r="K11" i="12"/>
  <c r="T10" i="12"/>
  <c r="Q10" i="12"/>
  <c r="N10" i="12"/>
  <c r="K10" i="12"/>
  <c r="G10" i="12"/>
  <c r="D10" i="12"/>
  <c r="I5" i="12"/>
  <c r="Q4" i="12"/>
  <c r="O31" i="12" s="1"/>
  <c r="Q31" i="12" s="1"/>
  <c r="I4" i="12"/>
  <c r="C34" i="11"/>
  <c r="T33" i="11"/>
  <c r="N33" i="11"/>
  <c r="K33" i="11"/>
  <c r="T32" i="11"/>
  <c r="Q32" i="11"/>
  <c r="N32" i="11"/>
  <c r="K32" i="11"/>
  <c r="G32" i="11"/>
  <c r="D32" i="11"/>
  <c r="T31" i="11"/>
  <c r="N31" i="11"/>
  <c r="K31" i="11"/>
  <c r="T30" i="11"/>
  <c r="Q30" i="11"/>
  <c r="N30" i="11"/>
  <c r="K30" i="11"/>
  <c r="G30" i="11"/>
  <c r="D30" i="11"/>
  <c r="T29" i="11"/>
  <c r="N29" i="11"/>
  <c r="K29" i="11"/>
  <c r="T28" i="11"/>
  <c r="Q28" i="11"/>
  <c r="N28" i="11"/>
  <c r="K28" i="11"/>
  <c r="G28" i="11"/>
  <c r="D28" i="11"/>
  <c r="T27" i="11"/>
  <c r="N27" i="11"/>
  <c r="K27" i="11"/>
  <c r="T26" i="11"/>
  <c r="Q26" i="11"/>
  <c r="N26" i="11"/>
  <c r="K26" i="11"/>
  <c r="G26" i="11"/>
  <c r="D26" i="11"/>
  <c r="T25" i="11"/>
  <c r="N25" i="11"/>
  <c r="K25" i="11"/>
  <c r="T24" i="11"/>
  <c r="Q24" i="11"/>
  <c r="N24" i="11"/>
  <c r="K24" i="11"/>
  <c r="G24" i="11"/>
  <c r="D24" i="11"/>
  <c r="T23" i="11"/>
  <c r="N23" i="11"/>
  <c r="K23" i="11"/>
  <c r="T22" i="11"/>
  <c r="Q22" i="11"/>
  <c r="N22" i="11"/>
  <c r="K22" i="11"/>
  <c r="G22" i="11"/>
  <c r="D22" i="11"/>
  <c r="T21" i="11"/>
  <c r="N21" i="11"/>
  <c r="K21" i="11"/>
  <c r="T20" i="11"/>
  <c r="Q20" i="11"/>
  <c r="N20" i="11"/>
  <c r="K20" i="11"/>
  <c r="G20" i="11"/>
  <c r="D20" i="11"/>
  <c r="T19" i="11"/>
  <c r="N19" i="11"/>
  <c r="K19" i="11"/>
  <c r="T18" i="11"/>
  <c r="Q18" i="11"/>
  <c r="N18" i="11"/>
  <c r="K18" i="11"/>
  <c r="G18" i="11"/>
  <c r="D18" i="11"/>
  <c r="T17" i="11"/>
  <c r="N17" i="11"/>
  <c r="K17" i="11"/>
  <c r="T16" i="11"/>
  <c r="Q16" i="11"/>
  <c r="N16" i="11"/>
  <c r="K16" i="11"/>
  <c r="G16" i="11"/>
  <c r="D16" i="11"/>
  <c r="T15" i="11"/>
  <c r="N15" i="11"/>
  <c r="K15" i="11"/>
  <c r="T14" i="11"/>
  <c r="Q14" i="11"/>
  <c r="N14" i="11"/>
  <c r="K14" i="11"/>
  <c r="G14" i="11"/>
  <c r="D14" i="11"/>
  <c r="T13" i="11"/>
  <c r="N13" i="11"/>
  <c r="K13" i="11"/>
  <c r="T12" i="11"/>
  <c r="Q12" i="11"/>
  <c r="N12" i="11"/>
  <c r="K12" i="11"/>
  <c r="G12" i="11"/>
  <c r="D12" i="11"/>
  <c r="T11" i="11"/>
  <c r="N11" i="11"/>
  <c r="K11" i="11"/>
  <c r="T10" i="11"/>
  <c r="Q10" i="11"/>
  <c r="N10" i="11"/>
  <c r="K10" i="11"/>
  <c r="G10" i="11"/>
  <c r="D38" i="11" s="1"/>
  <c r="D10" i="11"/>
  <c r="I5" i="11"/>
  <c r="Q4" i="11"/>
  <c r="O31" i="11" s="1"/>
  <c r="Q31" i="11" s="1"/>
  <c r="I4" i="11"/>
  <c r="C34" i="10"/>
  <c r="T33" i="10"/>
  <c r="N33" i="10"/>
  <c r="K33" i="10"/>
  <c r="T32" i="10"/>
  <c r="Q32" i="10"/>
  <c r="N32" i="10"/>
  <c r="K32" i="10"/>
  <c r="G32" i="10"/>
  <c r="D32" i="10"/>
  <c r="T31" i="10"/>
  <c r="N31" i="10"/>
  <c r="K31" i="10"/>
  <c r="T30" i="10"/>
  <c r="Q30" i="10"/>
  <c r="N30" i="10"/>
  <c r="K30" i="10"/>
  <c r="G30" i="10"/>
  <c r="D30" i="10"/>
  <c r="T29" i="10"/>
  <c r="N29" i="10"/>
  <c r="K29" i="10"/>
  <c r="T28" i="10"/>
  <c r="Q28" i="10"/>
  <c r="N28" i="10"/>
  <c r="K28" i="10"/>
  <c r="G28" i="10"/>
  <c r="D28" i="10"/>
  <c r="T27" i="10"/>
  <c r="N27" i="10"/>
  <c r="K27" i="10"/>
  <c r="T26" i="10"/>
  <c r="Q26" i="10"/>
  <c r="N26" i="10"/>
  <c r="K26" i="10"/>
  <c r="G26" i="10"/>
  <c r="D26" i="10"/>
  <c r="T25" i="10"/>
  <c r="N25" i="10"/>
  <c r="K25" i="10"/>
  <c r="T24" i="10"/>
  <c r="Q24" i="10"/>
  <c r="N24" i="10"/>
  <c r="K24" i="10"/>
  <c r="G24" i="10"/>
  <c r="D24" i="10"/>
  <c r="T23" i="10"/>
  <c r="N23" i="10"/>
  <c r="K23" i="10"/>
  <c r="T22" i="10"/>
  <c r="Q22" i="10"/>
  <c r="N22" i="10"/>
  <c r="K22" i="10"/>
  <c r="G22" i="10"/>
  <c r="D22" i="10"/>
  <c r="T21" i="10"/>
  <c r="N21" i="10"/>
  <c r="K21" i="10"/>
  <c r="T20" i="10"/>
  <c r="Q20" i="10"/>
  <c r="N20" i="10"/>
  <c r="K20" i="10"/>
  <c r="G20" i="10"/>
  <c r="D20" i="10"/>
  <c r="T19" i="10"/>
  <c r="N19" i="10"/>
  <c r="K19" i="10"/>
  <c r="T18" i="10"/>
  <c r="Q18" i="10"/>
  <c r="N18" i="10"/>
  <c r="K18" i="10"/>
  <c r="G18" i="10"/>
  <c r="D18" i="10"/>
  <c r="T17" i="10"/>
  <c r="N17" i="10"/>
  <c r="K17" i="10"/>
  <c r="T16" i="10"/>
  <c r="Q16" i="10"/>
  <c r="N16" i="10"/>
  <c r="K16" i="10"/>
  <c r="G16" i="10"/>
  <c r="D16" i="10"/>
  <c r="T15" i="10"/>
  <c r="N15" i="10"/>
  <c r="K15" i="10"/>
  <c r="T14" i="10"/>
  <c r="Q14" i="10"/>
  <c r="N14" i="10"/>
  <c r="K14" i="10"/>
  <c r="G14" i="10"/>
  <c r="D14" i="10"/>
  <c r="T13" i="10"/>
  <c r="N13" i="10"/>
  <c r="K13" i="10"/>
  <c r="T12" i="10"/>
  <c r="Q12" i="10"/>
  <c r="N12" i="10"/>
  <c r="K12" i="10"/>
  <c r="G12" i="10"/>
  <c r="D12" i="10"/>
  <c r="T11" i="10"/>
  <c r="N11" i="10"/>
  <c r="K11" i="10"/>
  <c r="T10" i="10"/>
  <c r="Q10" i="10"/>
  <c r="N10" i="10"/>
  <c r="K10" i="10"/>
  <c r="G10" i="10"/>
  <c r="D10" i="10"/>
  <c r="I5" i="10"/>
  <c r="Q4" i="10"/>
  <c r="O31" i="10" s="1"/>
  <c r="Q31" i="10" s="1"/>
  <c r="I4" i="10"/>
  <c r="C34" i="9"/>
  <c r="T33" i="9"/>
  <c r="N33" i="9"/>
  <c r="K33" i="9"/>
  <c r="T32" i="9"/>
  <c r="Q32" i="9"/>
  <c r="N32" i="9"/>
  <c r="K32" i="9"/>
  <c r="G32" i="9"/>
  <c r="D32" i="9"/>
  <c r="T31" i="9"/>
  <c r="N31" i="9"/>
  <c r="K31" i="9"/>
  <c r="T30" i="9"/>
  <c r="Q30" i="9"/>
  <c r="N30" i="9"/>
  <c r="K30" i="9"/>
  <c r="G30" i="9"/>
  <c r="D30" i="9"/>
  <c r="T29" i="9"/>
  <c r="N29" i="9"/>
  <c r="K29" i="9"/>
  <c r="T28" i="9"/>
  <c r="Q28" i="9"/>
  <c r="N28" i="9"/>
  <c r="K28" i="9"/>
  <c r="G28" i="9"/>
  <c r="D28" i="9"/>
  <c r="T27" i="9"/>
  <c r="N27" i="9"/>
  <c r="K27" i="9"/>
  <c r="T26" i="9"/>
  <c r="Q26" i="9"/>
  <c r="N26" i="9"/>
  <c r="K26" i="9"/>
  <c r="G26" i="9"/>
  <c r="D26" i="9"/>
  <c r="T25" i="9"/>
  <c r="N25" i="9"/>
  <c r="K25" i="9"/>
  <c r="T24" i="9"/>
  <c r="Q24" i="9"/>
  <c r="N24" i="9"/>
  <c r="K24" i="9"/>
  <c r="G24" i="9"/>
  <c r="D24" i="9"/>
  <c r="T23" i="9"/>
  <c r="N23" i="9"/>
  <c r="K23" i="9"/>
  <c r="T22" i="9"/>
  <c r="Q22" i="9"/>
  <c r="N22" i="9"/>
  <c r="K22" i="9"/>
  <c r="G22" i="9"/>
  <c r="D22" i="9"/>
  <c r="T21" i="9"/>
  <c r="N21" i="9"/>
  <c r="K21" i="9"/>
  <c r="T20" i="9"/>
  <c r="Q20" i="9"/>
  <c r="N20" i="9"/>
  <c r="K20" i="9"/>
  <c r="G20" i="9"/>
  <c r="D20" i="9"/>
  <c r="T19" i="9"/>
  <c r="N19" i="9"/>
  <c r="K19" i="9"/>
  <c r="T18" i="9"/>
  <c r="Q18" i="9"/>
  <c r="N18" i="9"/>
  <c r="K18" i="9"/>
  <c r="G18" i="9"/>
  <c r="D18" i="9"/>
  <c r="T17" i="9"/>
  <c r="N17" i="9"/>
  <c r="K17" i="9"/>
  <c r="T16" i="9"/>
  <c r="Q16" i="9"/>
  <c r="N16" i="9"/>
  <c r="K16" i="9"/>
  <c r="G16" i="9"/>
  <c r="D16" i="9"/>
  <c r="T15" i="9"/>
  <c r="N15" i="9"/>
  <c r="K15" i="9"/>
  <c r="T14" i="9"/>
  <c r="Q14" i="9"/>
  <c r="N14" i="9"/>
  <c r="K14" i="9"/>
  <c r="G14" i="9"/>
  <c r="D14" i="9"/>
  <c r="T13" i="9"/>
  <c r="N13" i="9"/>
  <c r="K13" i="9"/>
  <c r="T12" i="9"/>
  <c r="Q12" i="9"/>
  <c r="N12" i="9"/>
  <c r="K12" i="9"/>
  <c r="G12" i="9"/>
  <c r="D12" i="9"/>
  <c r="T11" i="9"/>
  <c r="N11" i="9"/>
  <c r="K11" i="9"/>
  <c r="T10" i="9"/>
  <c r="Q10" i="9"/>
  <c r="N10" i="9"/>
  <c r="K10" i="9"/>
  <c r="G10" i="9"/>
  <c r="D38" i="9" s="1"/>
  <c r="D10" i="9"/>
  <c r="C41" i="9" s="1"/>
  <c r="I5" i="9"/>
  <c r="Q4" i="9"/>
  <c r="O31" i="9" s="1"/>
  <c r="Q31" i="9" s="1"/>
  <c r="I4" i="9"/>
  <c r="C34" i="8"/>
  <c r="T33" i="8"/>
  <c r="N33" i="8"/>
  <c r="K33" i="8"/>
  <c r="T32" i="8"/>
  <c r="Q32" i="8"/>
  <c r="N32" i="8"/>
  <c r="K32" i="8"/>
  <c r="G32" i="8"/>
  <c r="D32" i="8"/>
  <c r="T31" i="8"/>
  <c r="N31" i="8"/>
  <c r="K31" i="8"/>
  <c r="T30" i="8"/>
  <c r="Q30" i="8"/>
  <c r="N30" i="8"/>
  <c r="K30" i="8"/>
  <c r="G30" i="8"/>
  <c r="D30" i="8"/>
  <c r="T29" i="8"/>
  <c r="N29" i="8"/>
  <c r="K29" i="8"/>
  <c r="T28" i="8"/>
  <c r="Q28" i="8"/>
  <c r="N28" i="8"/>
  <c r="K28" i="8"/>
  <c r="G28" i="8"/>
  <c r="D28" i="8"/>
  <c r="T27" i="8"/>
  <c r="N27" i="8"/>
  <c r="K27" i="8"/>
  <c r="T26" i="8"/>
  <c r="Q26" i="8"/>
  <c r="N26" i="8"/>
  <c r="K26" i="8"/>
  <c r="G26" i="8"/>
  <c r="D26" i="8"/>
  <c r="T25" i="8"/>
  <c r="N25" i="8"/>
  <c r="K25" i="8"/>
  <c r="T24" i="8"/>
  <c r="Q24" i="8"/>
  <c r="N24" i="8"/>
  <c r="K24" i="8"/>
  <c r="G24" i="8"/>
  <c r="D24" i="8"/>
  <c r="T23" i="8"/>
  <c r="N23" i="8"/>
  <c r="K23" i="8"/>
  <c r="T22" i="8"/>
  <c r="Q22" i="8"/>
  <c r="N22" i="8"/>
  <c r="K22" i="8"/>
  <c r="G22" i="8"/>
  <c r="D22" i="8"/>
  <c r="T21" i="8"/>
  <c r="N21" i="8"/>
  <c r="K21" i="8"/>
  <c r="T20" i="8"/>
  <c r="Q20" i="8"/>
  <c r="N20" i="8"/>
  <c r="K20" i="8"/>
  <c r="G20" i="8"/>
  <c r="D20" i="8"/>
  <c r="T19" i="8"/>
  <c r="N19" i="8"/>
  <c r="K19" i="8"/>
  <c r="T18" i="8"/>
  <c r="Q18" i="8"/>
  <c r="N18" i="8"/>
  <c r="K18" i="8"/>
  <c r="G18" i="8"/>
  <c r="D18" i="8"/>
  <c r="T17" i="8"/>
  <c r="N17" i="8"/>
  <c r="K17" i="8"/>
  <c r="T16" i="8"/>
  <c r="Q16" i="8"/>
  <c r="N16" i="8"/>
  <c r="K16" i="8"/>
  <c r="G16" i="8"/>
  <c r="D16" i="8"/>
  <c r="T15" i="8"/>
  <c r="N15" i="8"/>
  <c r="K15" i="8"/>
  <c r="T14" i="8"/>
  <c r="Q14" i="8"/>
  <c r="N14" i="8"/>
  <c r="K14" i="8"/>
  <c r="G14" i="8"/>
  <c r="D14" i="8"/>
  <c r="T13" i="8"/>
  <c r="N13" i="8"/>
  <c r="K13" i="8"/>
  <c r="T12" i="8"/>
  <c r="Q12" i="8"/>
  <c r="N12" i="8"/>
  <c r="K12" i="8"/>
  <c r="G12" i="8"/>
  <c r="D12" i="8"/>
  <c r="T11" i="8"/>
  <c r="N11" i="8"/>
  <c r="K11" i="8"/>
  <c r="T10" i="8"/>
  <c r="Q10" i="8"/>
  <c r="N10" i="8"/>
  <c r="K10" i="8"/>
  <c r="G10" i="8"/>
  <c r="D10" i="8"/>
  <c r="C41" i="8" s="1"/>
  <c r="I5" i="8"/>
  <c r="Q4" i="8"/>
  <c r="O31" i="8" s="1"/>
  <c r="Q31" i="8" s="1"/>
  <c r="I4" i="8"/>
  <c r="C34" i="7"/>
  <c r="T33" i="7"/>
  <c r="N33" i="7"/>
  <c r="K33" i="7"/>
  <c r="T32" i="7"/>
  <c r="Q32" i="7"/>
  <c r="N32" i="7"/>
  <c r="K32" i="7"/>
  <c r="G32" i="7"/>
  <c r="D32" i="7"/>
  <c r="T31" i="7"/>
  <c r="N31" i="7"/>
  <c r="K31" i="7"/>
  <c r="T30" i="7"/>
  <c r="Q30" i="7"/>
  <c r="N30" i="7"/>
  <c r="K30" i="7"/>
  <c r="G30" i="7"/>
  <c r="D30" i="7"/>
  <c r="T29" i="7"/>
  <c r="N29" i="7"/>
  <c r="K29" i="7"/>
  <c r="T28" i="7"/>
  <c r="Q28" i="7"/>
  <c r="N28" i="7"/>
  <c r="K28" i="7"/>
  <c r="G28" i="7"/>
  <c r="D28" i="7"/>
  <c r="T27" i="7"/>
  <c r="N27" i="7"/>
  <c r="K27" i="7"/>
  <c r="T26" i="7"/>
  <c r="Q26" i="7"/>
  <c r="N26" i="7"/>
  <c r="K26" i="7"/>
  <c r="G26" i="7"/>
  <c r="D26" i="7"/>
  <c r="T25" i="7"/>
  <c r="N25" i="7"/>
  <c r="K25" i="7"/>
  <c r="T24" i="7"/>
  <c r="Q24" i="7"/>
  <c r="N24" i="7"/>
  <c r="K24" i="7"/>
  <c r="G24" i="7"/>
  <c r="D24" i="7"/>
  <c r="T23" i="7"/>
  <c r="N23" i="7"/>
  <c r="K23" i="7"/>
  <c r="T22" i="7"/>
  <c r="Q22" i="7"/>
  <c r="N22" i="7"/>
  <c r="K22" i="7"/>
  <c r="G22" i="7"/>
  <c r="D22" i="7"/>
  <c r="T21" i="7"/>
  <c r="N21" i="7"/>
  <c r="K21" i="7"/>
  <c r="T20" i="7"/>
  <c r="Q20" i="7"/>
  <c r="N20" i="7"/>
  <c r="K20" i="7"/>
  <c r="G20" i="7"/>
  <c r="D20" i="7"/>
  <c r="T19" i="7"/>
  <c r="N19" i="7"/>
  <c r="K19" i="7"/>
  <c r="T18" i="7"/>
  <c r="Q18" i="7"/>
  <c r="N18" i="7"/>
  <c r="K18" i="7"/>
  <c r="G18" i="7"/>
  <c r="D18" i="7"/>
  <c r="T17" i="7"/>
  <c r="N17" i="7"/>
  <c r="K17" i="7"/>
  <c r="T16" i="7"/>
  <c r="Q16" i="7"/>
  <c r="N16" i="7"/>
  <c r="K16" i="7"/>
  <c r="G16" i="7"/>
  <c r="D16" i="7"/>
  <c r="T15" i="7"/>
  <c r="N15" i="7"/>
  <c r="K15" i="7"/>
  <c r="T14" i="7"/>
  <c r="Q14" i="7"/>
  <c r="N14" i="7"/>
  <c r="K14" i="7"/>
  <c r="G14" i="7"/>
  <c r="D14" i="7"/>
  <c r="T13" i="7"/>
  <c r="N13" i="7"/>
  <c r="K13" i="7"/>
  <c r="T12" i="7"/>
  <c r="Q12" i="7"/>
  <c r="N12" i="7"/>
  <c r="K12" i="7"/>
  <c r="G12" i="7"/>
  <c r="D12" i="7"/>
  <c r="T11" i="7"/>
  <c r="N11" i="7"/>
  <c r="K11" i="7"/>
  <c r="T10" i="7"/>
  <c r="Q10" i="7"/>
  <c r="N10" i="7"/>
  <c r="K10" i="7"/>
  <c r="G10" i="7"/>
  <c r="D10" i="7"/>
  <c r="I5" i="7"/>
  <c r="Q4" i="7"/>
  <c r="O31" i="7" s="1"/>
  <c r="Q31" i="7" s="1"/>
  <c r="I4" i="7"/>
  <c r="C34" i="6"/>
  <c r="T33" i="6"/>
  <c r="N33" i="6"/>
  <c r="K33" i="6"/>
  <c r="T32" i="6"/>
  <c r="Q32" i="6"/>
  <c r="N32" i="6"/>
  <c r="K32" i="6"/>
  <c r="G32" i="6"/>
  <c r="D32" i="6"/>
  <c r="T31" i="6"/>
  <c r="N31" i="6"/>
  <c r="K31" i="6"/>
  <c r="T30" i="6"/>
  <c r="Q30" i="6"/>
  <c r="N30" i="6"/>
  <c r="K30" i="6"/>
  <c r="G30" i="6"/>
  <c r="D30" i="6"/>
  <c r="T29" i="6"/>
  <c r="N29" i="6"/>
  <c r="K29" i="6"/>
  <c r="T28" i="6"/>
  <c r="Q28" i="6"/>
  <c r="N28" i="6"/>
  <c r="K28" i="6"/>
  <c r="G28" i="6"/>
  <c r="D28" i="6"/>
  <c r="T27" i="6"/>
  <c r="N27" i="6"/>
  <c r="K27" i="6"/>
  <c r="T26" i="6"/>
  <c r="Q26" i="6"/>
  <c r="N26" i="6"/>
  <c r="K26" i="6"/>
  <c r="G26" i="6"/>
  <c r="D26" i="6"/>
  <c r="T25" i="6"/>
  <c r="N25" i="6"/>
  <c r="K25" i="6"/>
  <c r="T24" i="6"/>
  <c r="Q24" i="6"/>
  <c r="N24" i="6"/>
  <c r="K24" i="6"/>
  <c r="G24" i="6"/>
  <c r="D24" i="6"/>
  <c r="T23" i="6"/>
  <c r="N23" i="6"/>
  <c r="K23" i="6"/>
  <c r="T22" i="6"/>
  <c r="Q22" i="6"/>
  <c r="N22" i="6"/>
  <c r="K22" i="6"/>
  <c r="G22" i="6"/>
  <c r="D22" i="6"/>
  <c r="T21" i="6"/>
  <c r="N21" i="6"/>
  <c r="K21" i="6"/>
  <c r="T20" i="6"/>
  <c r="Q20" i="6"/>
  <c r="N20" i="6"/>
  <c r="K20" i="6"/>
  <c r="G20" i="6"/>
  <c r="D20" i="6"/>
  <c r="T19" i="6"/>
  <c r="N19" i="6"/>
  <c r="K19" i="6"/>
  <c r="T18" i="6"/>
  <c r="Q18" i="6"/>
  <c r="N18" i="6"/>
  <c r="K18" i="6"/>
  <c r="G18" i="6"/>
  <c r="D18" i="6"/>
  <c r="T17" i="6"/>
  <c r="N17" i="6"/>
  <c r="K17" i="6"/>
  <c r="T16" i="6"/>
  <c r="Q16" i="6"/>
  <c r="N16" i="6"/>
  <c r="K16" i="6"/>
  <c r="G16" i="6"/>
  <c r="D16" i="6"/>
  <c r="T15" i="6"/>
  <c r="N15" i="6"/>
  <c r="K15" i="6"/>
  <c r="T14" i="6"/>
  <c r="Q14" i="6"/>
  <c r="N14" i="6"/>
  <c r="K14" i="6"/>
  <c r="G14" i="6"/>
  <c r="D14" i="6"/>
  <c r="T13" i="6"/>
  <c r="N13" i="6"/>
  <c r="K13" i="6"/>
  <c r="T12" i="6"/>
  <c r="Q12" i="6"/>
  <c r="N12" i="6"/>
  <c r="K12" i="6"/>
  <c r="G12" i="6"/>
  <c r="D12" i="6"/>
  <c r="T11" i="6"/>
  <c r="N11" i="6"/>
  <c r="K11" i="6"/>
  <c r="T10" i="6"/>
  <c r="Q10" i="6"/>
  <c r="N10" i="6"/>
  <c r="K10" i="6"/>
  <c r="G10" i="6"/>
  <c r="D10" i="6"/>
  <c r="I5" i="6"/>
  <c r="Q4" i="6"/>
  <c r="O31" i="6" s="1"/>
  <c r="Q31" i="6" s="1"/>
  <c r="I4" i="6"/>
  <c r="C34" i="5"/>
  <c r="T33" i="5"/>
  <c r="N33" i="5"/>
  <c r="K33" i="5"/>
  <c r="T32" i="5"/>
  <c r="Q32" i="5"/>
  <c r="N32" i="5"/>
  <c r="K32" i="5"/>
  <c r="G32" i="5"/>
  <c r="D32" i="5"/>
  <c r="T31" i="5"/>
  <c r="N31" i="5"/>
  <c r="K31" i="5"/>
  <c r="T30" i="5"/>
  <c r="Q30" i="5"/>
  <c r="N30" i="5"/>
  <c r="K30" i="5"/>
  <c r="G30" i="5"/>
  <c r="D30" i="5"/>
  <c r="T29" i="5"/>
  <c r="N29" i="5"/>
  <c r="K29" i="5"/>
  <c r="T28" i="5"/>
  <c r="Q28" i="5"/>
  <c r="N28" i="5"/>
  <c r="K28" i="5"/>
  <c r="G28" i="5"/>
  <c r="D28" i="5"/>
  <c r="T27" i="5"/>
  <c r="N27" i="5"/>
  <c r="K27" i="5"/>
  <c r="T26" i="5"/>
  <c r="Q26" i="5"/>
  <c r="N26" i="5"/>
  <c r="K26" i="5"/>
  <c r="G26" i="5"/>
  <c r="D26" i="5"/>
  <c r="T25" i="5"/>
  <c r="N25" i="5"/>
  <c r="K25" i="5"/>
  <c r="T24" i="5"/>
  <c r="Q24" i="5"/>
  <c r="N24" i="5"/>
  <c r="K24" i="5"/>
  <c r="G24" i="5"/>
  <c r="D24" i="5"/>
  <c r="T23" i="5"/>
  <c r="N23" i="5"/>
  <c r="K23" i="5"/>
  <c r="T22" i="5"/>
  <c r="Q22" i="5"/>
  <c r="N22" i="5"/>
  <c r="K22" i="5"/>
  <c r="G22" i="5"/>
  <c r="D22" i="5"/>
  <c r="T21" i="5"/>
  <c r="N21" i="5"/>
  <c r="K21" i="5"/>
  <c r="T20" i="5"/>
  <c r="Q20" i="5"/>
  <c r="N20" i="5"/>
  <c r="K20" i="5"/>
  <c r="G20" i="5"/>
  <c r="D20" i="5"/>
  <c r="T19" i="5"/>
  <c r="N19" i="5"/>
  <c r="K19" i="5"/>
  <c r="T18" i="5"/>
  <c r="Q18" i="5"/>
  <c r="N18" i="5"/>
  <c r="K18" i="5"/>
  <c r="G18" i="5"/>
  <c r="D18" i="5"/>
  <c r="T17" i="5"/>
  <c r="N17" i="5"/>
  <c r="K17" i="5"/>
  <c r="T16" i="5"/>
  <c r="Q16" i="5"/>
  <c r="N16" i="5"/>
  <c r="K16" i="5"/>
  <c r="G16" i="5"/>
  <c r="D16" i="5"/>
  <c r="T15" i="5"/>
  <c r="N15" i="5"/>
  <c r="K15" i="5"/>
  <c r="T14" i="5"/>
  <c r="Q14" i="5"/>
  <c r="N14" i="5"/>
  <c r="K14" i="5"/>
  <c r="G14" i="5"/>
  <c r="D14" i="5"/>
  <c r="T13" i="5"/>
  <c r="N13" i="5"/>
  <c r="K13" i="5"/>
  <c r="T12" i="5"/>
  <c r="Q12" i="5"/>
  <c r="N12" i="5"/>
  <c r="K12" i="5"/>
  <c r="G12" i="5"/>
  <c r="D12" i="5"/>
  <c r="T11" i="5"/>
  <c r="N11" i="5"/>
  <c r="K11" i="5"/>
  <c r="T10" i="5"/>
  <c r="Q10" i="5"/>
  <c r="N10" i="5"/>
  <c r="K10" i="5"/>
  <c r="G10" i="5"/>
  <c r="D10" i="5"/>
  <c r="I5" i="5"/>
  <c r="Q4" i="5"/>
  <c r="O31" i="5" s="1"/>
  <c r="Q31" i="5" s="1"/>
  <c r="I4" i="5"/>
  <c r="C34" i="4"/>
  <c r="T33" i="4"/>
  <c r="N33" i="4"/>
  <c r="K33" i="4"/>
  <c r="T32" i="4"/>
  <c r="Q32" i="4"/>
  <c r="N32" i="4"/>
  <c r="K32" i="4"/>
  <c r="G32" i="4"/>
  <c r="D32" i="4"/>
  <c r="T31" i="4"/>
  <c r="N31" i="4"/>
  <c r="K31" i="4"/>
  <c r="T30" i="4"/>
  <c r="Q30" i="4"/>
  <c r="N30" i="4"/>
  <c r="K30" i="4"/>
  <c r="G30" i="4"/>
  <c r="D30" i="4"/>
  <c r="T29" i="4"/>
  <c r="N29" i="4"/>
  <c r="K29" i="4"/>
  <c r="T28" i="4"/>
  <c r="Q28" i="4"/>
  <c r="N28" i="4"/>
  <c r="K28" i="4"/>
  <c r="G28" i="4"/>
  <c r="D28" i="4"/>
  <c r="T27" i="4"/>
  <c r="N27" i="4"/>
  <c r="K27" i="4"/>
  <c r="T26" i="4"/>
  <c r="Q26" i="4"/>
  <c r="N26" i="4"/>
  <c r="K26" i="4"/>
  <c r="G26" i="4"/>
  <c r="D26" i="4"/>
  <c r="T25" i="4"/>
  <c r="N25" i="4"/>
  <c r="K25" i="4"/>
  <c r="T24" i="4"/>
  <c r="Q24" i="4"/>
  <c r="N24" i="4"/>
  <c r="K24" i="4"/>
  <c r="G24" i="4"/>
  <c r="D24" i="4"/>
  <c r="T23" i="4"/>
  <c r="N23" i="4"/>
  <c r="K23" i="4"/>
  <c r="T22" i="4"/>
  <c r="Q22" i="4"/>
  <c r="N22" i="4"/>
  <c r="K22" i="4"/>
  <c r="G22" i="4"/>
  <c r="D22" i="4"/>
  <c r="T21" i="4"/>
  <c r="N21" i="4"/>
  <c r="K21" i="4"/>
  <c r="T20" i="4"/>
  <c r="Q20" i="4"/>
  <c r="N20" i="4"/>
  <c r="K20" i="4"/>
  <c r="G20" i="4"/>
  <c r="D20" i="4"/>
  <c r="T19" i="4"/>
  <c r="N19" i="4"/>
  <c r="K19" i="4"/>
  <c r="T18" i="4"/>
  <c r="Q18" i="4"/>
  <c r="N18" i="4"/>
  <c r="K18" i="4"/>
  <c r="G18" i="4"/>
  <c r="D18" i="4"/>
  <c r="T17" i="4"/>
  <c r="N17" i="4"/>
  <c r="K17" i="4"/>
  <c r="T16" i="4"/>
  <c r="Q16" i="4"/>
  <c r="N16" i="4"/>
  <c r="K16" i="4"/>
  <c r="G16" i="4"/>
  <c r="D16" i="4"/>
  <c r="T15" i="4"/>
  <c r="N15" i="4"/>
  <c r="K15" i="4"/>
  <c r="T14" i="4"/>
  <c r="Q14" i="4"/>
  <c r="N14" i="4"/>
  <c r="K14" i="4"/>
  <c r="G14" i="4"/>
  <c r="D14" i="4"/>
  <c r="T13" i="4"/>
  <c r="N13" i="4"/>
  <c r="K13" i="4"/>
  <c r="T12" i="4"/>
  <c r="Q12" i="4"/>
  <c r="N12" i="4"/>
  <c r="K12" i="4"/>
  <c r="G12" i="4"/>
  <c r="D12" i="4"/>
  <c r="T11" i="4"/>
  <c r="N11" i="4"/>
  <c r="K11" i="4"/>
  <c r="T10" i="4"/>
  <c r="Q10" i="4"/>
  <c r="N10" i="4"/>
  <c r="K10" i="4"/>
  <c r="G10" i="4"/>
  <c r="D10" i="4"/>
  <c r="C41" i="4" s="1"/>
  <c r="I5" i="4"/>
  <c r="Q4" i="4"/>
  <c r="O31" i="4" s="1"/>
  <c r="Q31" i="4" s="1"/>
  <c r="I4" i="4"/>
  <c r="C34" i="3"/>
  <c r="T33" i="3"/>
  <c r="N33" i="3"/>
  <c r="K33" i="3"/>
  <c r="T32" i="3"/>
  <c r="Q32" i="3"/>
  <c r="N32" i="3"/>
  <c r="K32" i="3"/>
  <c r="G32" i="3"/>
  <c r="D32" i="3"/>
  <c r="T31" i="3"/>
  <c r="N31" i="3"/>
  <c r="K31" i="3"/>
  <c r="T30" i="3"/>
  <c r="Q30" i="3"/>
  <c r="N30" i="3"/>
  <c r="K30" i="3"/>
  <c r="G30" i="3"/>
  <c r="D30" i="3"/>
  <c r="T29" i="3"/>
  <c r="N29" i="3"/>
  <c r="K29" i="3"/>
  <c r="T28" i="3"/>
  <c r="Q28" i="3"/>
  <c r="N28" i="3"/>
  <c r="K28" i="3"/>
  <c r="G28" i="3"/>
  <c r="D28" i="3"/>
  <c r="T27" i="3"/>
  <c r="N27" i="3"/>
  <c r="K27" i="3"/>
  <c r="T26" i="3"/>
  <c r="Q26" i="3"/>
  <c r="N26" i="3"/>
  <c r="K26" i="3"/>
  <c r="G26" i="3"/>
  <c r="D26" i="3"/>
  <c r="T25" i="3"/>
  <c r="N25" i="3"/>
  <c r="K25" i="3"/>
  <c r="T24" i="3"/>
  <c r="Q24" i="3"/>
  <c r="N24" i="3"/>
  <c r="K24" i="3"/>
  <c r="G24" i="3"/>
  <c r="D24" i="3"/>
  <c r="T23" i="3"/>
  <c r="N23" i="3"/>
  <c r="K23" i="3"/>
  <c r="T22" i="3"/>
  <c r="Q22" i="3"/>
  <c r="N22" i="3"/>
  <c r="K22" i="3"/>
  <c r="G22" i="3"/>
  <c r="D22" i="3"/>
  <c r="T21" i="3"/>
  <c r="N21" i="3"/>
  <c r="K21" i="3"/>
  <c r="T20" i="3"/>
  <c r="Q20" i="3"/>
  <c r="N20" i="3"/>
  <c r="K20" i="3"/>
  <c r="G20" i="3"/>
  <c r="D20" i="3"/>
  <c r="T19" i="3"/>
  <c r="N19" i="3"/>
  <c r="K19" i="3"/>
  <c r="T18" i="3"/>
  <c r="Q18" i="3"/>
  <c r="N18" i="3"/>
  <c r="K18" i="3"/>
  <c r="G18" i="3"/>
  <c r="D18" i="3"/>
  <c r="T17" i="3"/>
  <c r="N17" i="3"/>
  <c r="K17" i="3"/>
  <c r="T16" i="3"/>
  <c r="Q16" i="3"/>
  <c r="N16" i="3"/>
  <c r="K16" i="3"/>
  <c r="G16" i="3"/>
  <c r="D16" i="3"/>
  <c r="T15" i="3"/>
  <c r="N15" i="3"/>
  <c r="K15" i="3"/>
  <c r="T14" i="3"/>
  <c r="Q14" i="3"/>
  <c r="N14" i="3"/>
  <c r="K14" i="3"/>
  <c r="G14" i="3"/>
  <c r="D14" i="3"/>
  <c r="T13" i="3"/>
  <c r="N13" i="3"/>
  <c r="K13" i="3"/>
  <c r="T12" i="3"/>
  <c r="Q12" i="3"/>
  <c r="N12" i="3"/>
  <c r="K12" i="3"/>
  <c r="G12" i="3"/>
  <c r="D12" i="3"/>
  <c r="T11" i="3"/>
  <c r="N11" i="3"/>
  <c r="K11" i="3"/>
  <c r="T10" i="3"/>
  <c r="Q10" i="3"/>
  <c r="N10" i="3"/>
  <c r="K10" i="3"/>
  <c r="G10" i="3"/>
  <c r="D41" i="3" s="1"/>
  <c r="D10" i="3"/>
  <c r="C41" i="3" s="1"/>
  <c r="I5" i="3"/>
  <c r="Q4" i="3"/>
  <c r="O31" i="3" s="1"/>
  <c r="Q31" i="3" s="1"/>
  <c r="I4" i="3"/>
  <c r="D16" i="1"/>
  <c r="D41" i="16" l="1"/>
  <c r="C41" i="14"/>
  <c r="D38" i="3"/>
  <c r="D38" i="22"/>
  <c r="C41" i="6"/>
  <c r="D38" i="14"/>
  <c r="D41" i="14"/>
  <c r="C41" i="20"/>
  <c r="D41" i="25"/>
  <c r="C41" i="27"/>
  <c r="D38" i="6"/>
  <c r="D41" i="6"/>
  <c r="C41" i="11"/>
  <c r="D38" i="20"/>
  <c r="D41" i="20"/>
  <c r="D38" i="27"/>
  <c r="D41" i="27"/>
  <c r="D41" i="11"/>
  <c r="G34" i="9"/>
  <c r="C41" i="25"/>
  <c r="D38" i="4"/>
  <c r="D38" i="23"/>
  <c r="D41" i="23"/>
  <c r="D38" i="30"/>
  <c r="D41" i="30"/>
  <c r="C41" i="21"/>
  <c r="D41" i="9"/>
  <c r="D38" i="7"/>
  <c r="D41" i="7"/>
  <c r="C41" i="5"/>
  <c r="D38" i="12"/>
  <c r="D41" i="12"/>
  <c r="C41" i="19"/>
  <c r="C41" i="26"/>
  <c r="D41" i="18"/>
  <c r="C41" i="28"/>
  <c r="C41" i="12"/>
  <c r="D38" i="5"/>
  <c r="D41" i="5"/>
  <c r="D38" i="8"/>
  <c r="C41" i="10"/>
  <c r="D38" i="19"/>
  <c r="G34" i="19"/>
  <c r="C41" i="24"/>
  <c r="D38" i="26"/>
  <c r="D41" i="26"/>
  <c r="D38" i="29"/>
  <c r="C41" i="31"/>
  <c r="C38" i="15"/>
  <c r="C41" i="7"/>
  <c r="D38" i="21"/>
  <c r="D38" i="10"/>
  <c r="D41" i="10"/>
  <c r="C41" i="16"/>
  <c r="D38" i="24"/>
  <c r="G34" i="24"/>
  <c r="D38" i="31"/>
  <c r="D41" i="31"/>
  <c r="O13" i="16"/>
  <c r="Q13" i="16" s="1"/>
  <c r="U12" i="16" s="1"/>
  <c r="V12" i="16" s="1"/>
  <c r="O13" i="27"/>
  <c r="Q13" i="27" s="1"/>
  <c r="U12" i="27" s="1"/>
  <c r="V12" i="27" s="1"/>
  <c r="O27" i="15"/>
  <c r="Q27" i="15" s="1"/>
  <c r="U26" i="15" s="1"/>
  <c r="V26" i="15" s="1"/>
  <c r="O21" i="27"/>
  <c r="Q21" i="27" s="1"/>
  <c r="U20" i="27" s="1"/>
  <c r="V20" i="27" s="1"/>
  <c r="O13" i="3"/>
  <c r="Q13" i="3" s="1"/>
  <c r="U12" i="3" s="1"/>
  <c r="V12" i="3" s="1"/>
  <c r="O15" i="15"/>
  <c r="Q15" i="15" s="1"/>
  <c r="U14" i="15" s="1"/>
  <c r="V14" i="15" s="1"/>
  <c r="O29" i="27"/>
  <c r="Q29" i="27" s="1"/>
  <c r="U28" i="27" s="1"/>
  <c r="V28" i="27" s="1"/>
  <c r="O29" i="3"/>
  <c r="Q29" i="3" s="1"/>
  <c r="U28" i="3" s="1"/>
  <c r="V28" i="3" s="1"/>
  <c r="O31" i="15"/>
  <c r="Q31" i="15" s="1"/>
  <c r="U30" i="15" s="1"/>
  <c r="O17" i="16"/>
  <c r="Q17" i="16" s="1"/>
  <c r="U16" i="16" s="1"/>
  <c r="V16" i="16" s="1"/>
  <c r="O21" i="20"/>
  <c r="Q21" i="20" s="1"/>
  <c r="U20" i="20" s="1"/>
  <c r="O21" i="22"/>
  <c r="Q21" i="22" s="1"/>
  <c r="U20" i="22" s="1"/>
  <c r="O25" i="27"/>
  <c r="Q25" i="27" s="1"/>
  <c r="U24" i="27" s="1"/>
  <c r="O11" i="31"/>
  <c r="Q11" i="31" s="1"/>
  <c r="U10" i="31" s="1"/>
  <c r="O15" i="31"/>
  <c r="Q15" i="31" s="1"/>
  <c r="U14" i="31" s="1"/>
  <c r="V14" i="31" s="1"/>
  <c r="O19" i="31"/>
  <c r="Q19" i="31" s="1"/>
  <c r="U18" i="31" s="1"/>
  <c r="V18" i="31" s="1"/>
  <c r="O17" i="20"/>
  <c r="Q17" i="20" s="1"/>
  <c r="U16" i="20" s="1"/>
  <c r="V16" i="20" s="1"/>
  <c r="O33" i="20"/>
  <c r="Q33" i="20" s="1"/>
  <c r="U32" i="20" s="1"/>
  <c r="V32" i="20" s="1"/>
  <c r="O17" i="22"/>
  <c r="Q17" i="22" s="1"/>
  <c r="U16" i="22" s="1"/>
  <c r="O33" i="22"/>
  <c r="Q33" i="22" s="1"/>
  <c r="U32" i="22" s="1"/>
  <c r="V32" i="22" s="1"/>
  <c r="U30" i="24"/>
  <c r="V30" i="24" s="1"/>
  <c r="O13" i="25"/>
  <c r="Q13" i="25" s="1"/>
  <c r="U12" i="25" s="1"/>
  <c r="V12" i="25" s="1"/>
  <c r="O17" i="25"/>
  <c r="Q17" i="25" s="1"/>
  <c r="U16" i="25" s="1"/>
  <c r="O21" i="25"/>
  <c r="Q21" i="25" s="1"/>
  <c r="U20" i="25" s="1"/>
  <c r="V20" i="25" s="1"/>
  <c r="O31" i="25"/>
  <c r="Q31" i="25" s="1"/>
  <c r="U30" i="25" s="1"/>
  <c r="V30" i="25" s="1"/>
  <c r="O11" i="15"/>
  <c r="Q11" i="15" s="1"/>
  <c r="U10" i="15" s="1"/>
  <c r="V10" i="15" s="1"/>
  <c r="O23" i="15"/>
  <c r="Q23" i="15" s="1"/>
  <c r="U22" i="15" s="1"/>
  <c r="O13" i="20"/>
  <c r="Q13" i="20" s="1"/>
  <c r="U12" i="20" s="1"/>
  <c r="V12" i="20" s="1"/>
  <c r="O29" i="20"/>
  <c r="Q29" i="20" s="1"/>
  <c r="U28" i="20" s="1"/>
  <c r="V28" i="20" s="1"/>
  <c r="O13" i="22"/>
  <c r="Q13" i="22" s="1"/>
  <c r="U12" i="22" s="1"/>
  <c r="V12" i="22" s="1"/>
  <c r="O29" i="22"/>
  <c r="Q29" i="22" s="1"/>
  <c r="U28" i="22" s="1"/>
  <c r="V28" i="22" s="1"/>
  <c r="O27" i="25"/>
  <c r="Q27" i="25" s="1"/>
  <c r="U26" i="25" s="1"/>
  <c r="V26" i="25" s="1"/>
  <c r="O17" i="27"/>
  <c r="Q17" i="27" s="1"/>
  <c r="U16" i="27" s="1"/>
  <c r="V16" i="27" s="1"/>
  <c r="O33" i="27"/>
  <c r="Q33" i="27" s="1"/>
  <c r="U32" i="27" s="1"/>
  <c r="V32" i="27" s="1"/>
  <c r="O25" i="20"/>
  <c r="Q25" i="20" s="1"/>
  <c r="U24" i="20" s="1"/>
  <c r="O25" i="22"/>
  <c r="Q25" i="22" s="1"/>
  <c r="U24" i="22" s="1"/>
  <c r="O11" i="25"/>
  <c r="Q11" i="25" s="1"/>
  <c r="U10" i="25" s="1"/>
  <c r="O15" i="25"/>
  <c r="Q15" i="25" s="1"/>
  <c r="U14" i="25" s="1"/>
  <c r="O19" i="25"/>
  <c r="Q19" i="25" s="1"/>
  <c r="U18" i="25" s="1"/>
  <c r="O23" i="25"/>
  <c r="Q23" i="25" s="1"/>
  <c r="U22" i="25" s="1"/>
  <c r="U30" i="31"/>
  <c r="V30" i="31" s="1"/>
  <c r="O13" i="31"/>
  <c r="Q13" i="31" s="1"/>
  <c r="U12" i="31" s="1"/>
  <c r="O17" i="31"/>
  <c r="Q17" i="31" s="1"/>
  <c r="U16" i="31" s="1"/>
  <c r="O21" i="31"/>
  <c r="Q21" i="31" s="1"/>
  <c r="U20" i="31" s="1"/>
  <c r="O25" i="31"/>
  <c r="Q25" i="31" s="1"/>
  <c r="U24" i="31" s="1"/>
  <c r="O29" i="31"/>
  <c r="Q29" i="31" s="1"/>
  <c r="U28" i="31" s="1"/>
  <c r="O33" i="31"/>
  <c r="Q33" i="31" s="1"/>
  <c r="U32" i="31" s="1"/>
  <c r="D34" i="31"/>
  <c r="G34" i="31"/>
  <c r="C38" i="31"/>
  <c r="O23" i="31"/>
  <c r="Q23" i="31" s="1"/>
  <c r="U22" i="31" s="1"/>
  <c r="O27" i="31"/>
  <c r="Q27" i="31" s="1"/>
  <c r="U26" i="31" s="1"/>
  <c r="U30" i="30"/>
  <c r="V30" i="30" s="1"/>
  <c r="O13" i="30"/>
  <c r="Q13" i="30" s="1"/>
  <c r="U12" i="30" s="1"/>
  <c r="O17" i="30"/>
  <c r="Q17" i="30" s="1"/>
  <c r="U16" i="30" s="1"/>
  <c r="O21" i="30"/>
  <c r="Q21" i="30" s="1"/>
  <c r="U20" i="30" s="1"/>
  <c r="O25" i="30"/>
  <c r="Q25" i="30" s="1"/>
  <c r="U24" i="30" s="1"/>
  <c r="O29" i="30"/>
  <c r="Q29" i="30" s="1"/>
  <c r="U28" i="30" s="1"/>
  <c r="V28" i="30" s="1"/>
  <c r="O33" i="30"/>
  <c r="Q33" i="30" s="1"/>
  <c r="U32" i="30" s="1"/>
  <c r="V32" i="30" s="1"/>
  <c r="D34" i="30"/>
  <c r="G34" i="30"/>
  <c r="C38" i="30"/>
  <c r="O11" i="30"/>
  <c r="Q11" i="30" s="1"/>
  <c r="U10" i="30" s="1"/>
  <c r="O15" i="30"/>
  <c r="Q15" i="30" s="1"/>
  <c r="U14" i="30" s="1"/>
  <c r="O19" i="30"/>
  <c r="Q19" i="30" s="1"/>
  <c r="U18" i="30" s="1"/>
  <c r="O23" i="30"/>
  <c r="Q23" i="30" s="1"/>
  <c r="U22" i="30" s="1"/>
  <c r="O27" i="30"/>
  <c r="Q27" i="30" s="1"/>
  <c r="U26" i="30" s="1"/>
  <c r="U30" i="29"/>
  <c r="V30" i="29" s="1"/>
  <c r="O13" i="29"/>
  <c r="Q13" i="29" s="1"/>
  <c r="U12" i="29" s="1"/>
  <c r="V12" i="29" s="1"/>
  <c r="O17" i="29"/>
  <c r="Q17" i="29" s="1"/>
  <c r="U16" i="29" s="1"/>
  <c r="O21" i="29"/>
  <c r="Q21" i="29" s="1"/>
  <c r="U20" i="29" s="1"/>
  <c r="O25" i="29"/>
  <c r="Q25" i="29" s="1"/>
  <c r="U24" i="29" s="1"/>
  <c r="O29" i="29"/>
  <c r="Q29" i="29" s="1"/>
  <c r="U28" i="29" s="1"/>
  <c r="V28" i="29" s="1"/>
  <c r="O33" i="29"/>
  <c r="Q33" i="29" s="1"/>
  <c r="U32" i="29" s="1"/>
  <c r="D34" i="29"/>
  <c r="G34" i="29"/>
  <c r="C38" i="29"/>
  <c r="O11" i="29"/>
  <c r="Q11" i="29" s="1"/>
  <c r="U10" i="29" s="1"/>
  <c r="O15" i="29"/>
  <c r="Q15" i="29" s="1"/>
  <c r="U14" i="29" s="1"/>
  <c r="O19" i="29"/>
  <c r="Q19" i="29" s="1"/>
  <c r="U18" i="29" s="1"/>
  <c r="O23" i="29"/>
  <c r="Q23" i="29" s="1"/>
  <c r="U22" i="29" s="1"/>
  <c r="V22" i="29" s="1"/>
  <c r="O27" i="29"/>
  <c r="Q27" i="29" s="1"/>
  <c r="U26" i="29" s="1"/>
  <c r="U30" i="28"/>
  <c r="V30" i="28" s="1"/>
  <c r="O13" i="28"/>
  <c r="Q13" i="28" s="1"/>
  <c r="U12" i="28" s="1"/>
  <c r="O17" i="28"/>
  <c r="Q17" i="28" s="1"/>
  <c r="U16" i="28" s="1"/>
  <c r="V16" i="28" s="1"/>
  <c r="O21" i="28"/>
  <c r="Q21" i="28" s="1"/>
  <c r="U20" i="28" s="1"/>
  <c r="O25" i="28"/>
  <c r="Q25" i="28" s="1"/>
  <c r="U24" i="28" s="1"/>
  <c r="O29" i="28"/>
  <c r="Q29" i="28" s="1"/>
  <c r="U28" i="28" s="1"/>
  <c r="O33" i="28"/>
  <c r="Q33" i="28" s="1"/>
  <c r="U32" i="28" s="1"/>
  <c r="W32" i="28" s="1"/>
  <c r="D34" i="28"/>
  <c r="G34" i="28"/>
  <c r="C38" i="28"/>
  <c r="O11" i="28"/>
  <c r="Q11" i="28" s="1"/>
  <c r="U10" i="28" s="1"/>
  <c r="O15" i="28"/>
  <c r="Q15" i="28" s="1"/>
  <c r="U14" i="28" s="1"/>
  <c r="V14" i="28" s="1"/>
  <c r="O19" i="28"/>
  <c r="Q19" i="28" s="1"/>
  <c r="U18" i="28" s="1"/>
  <c r="O23" i="28"/>
  <c r="Q23" i="28" s="1"/>
  <c r="U22" i="28" s="1"/>
  <c r="O27" i="28"/>
  <c r="Q27" i="28" s="1"/>
  <c r="U26" i="28" s="1"/>
  <c r="U30" i="27"/>
  <c r="V30" i="27" s="1"/>
  <c r="G34" i="27"/>
  <c r="C38" i="27"/>
  <c r="D34" i="27"/>
  <c r="O11" i="27"/>
  <c r="Q11" i="27" s="1"/>
  <c r="U10" i="27" s="1"/>
  <c r="O15" i="27"/>
  <c r="Q15" i="27" s="1"/>
  <c r="U14" i="27" s="1"/>
  <c r="V14" i="27" s="1"/>
  <c r="O19" i="27"/>
  <c r="Q19" i="27" s="1"/>
  <c r="U18" i="27" s="1"/>
  <c r="O23" i="27"/>
  <c r="Q23" i="27" s="1"/>
  <c r="U22" i="27" s="1"/>
  <c r="O27" i="27"/>
  <c r="Q27" i="27" s="1"/>
  <c r="U26" i="27" s="1"/>
  <c r="U30" i="26"/>
  <c r="W30" i="26" s="1"/>
  <c r="O13" i="26"/>
  <c r="Q13" i="26" s="1"/>
  <c r="U12" i="26" s="1"/>
  <c r="O17" i="26"/>
  <c r="Q17" i="26" s="1"/>
  <c r="U16" i="26" s="1"/>
  <c r="O21" i="26"/>
  <c r="Q21" i="26" s="1"/>
  <c r="U20" i="26" s="1"/>
  <c r="V20" i="26" s="1"/>
  <c r="O25" i="26"/>
  <c r="Q25" i="26" s="1"/>
  <c r="U24" i="26" s="1"/>
  <c r="O29" i="26"/>
  <c r="Q29" i="26" s="1"/>
  <c r="U28" i="26" s="1"/>
  <c r="O33" i="26"/>
  <c r="Q33" i="26" s="1"/>
  <c r="U32" i="26" s="1"/>
  <c r="D34" i="26"/>
  <c r="G34" i="26"/>
  <c r="C38" i="26"/>
  <c r="O11" i="26"/>
  <c r="Q11" i="26" s="1"/>
  <c r="U10" i="26" s="1"/>
  <c r="O15" i="26"/>
  <c r="Q15" i="26" s="1"/>
  <c r="U14" i="26" s="1"/>
  <c r="O19" i="26"/>
  <c r="Q19" i="26" s="1"/>
  <c r="U18" i="26" s="1"/>
  <c r="O23" i="26"/>
  <c r="Q23" i="26" s="1"/>
  <c r="U22" i="26" s="1"/>
  <c r="O27" i="26"/>
  <c r="Q27" i="26" s="1"/>
  <c r="U26" i="26" s="1"/>
  <c r="W26" i="26" s="1"/>
  <c r="U32" i="25"/>
  <c r="V32" i="25" s="1"/>
  <c r="O25" i="25"/>
  <c r="Q25" i="25" s="1"/>
  <c r="U24" i="25" s="1"/>
  <c r="O29" i="25"/>
  <c r="Q29" i="25" s="1"/>
  <c r="U28" i="25" s="1"/>
  <c r="D34" i="25"/>
  <c r="D38" i="25"/>
  <c r="O13" i="24"/>
  <c r="Q13" i="24" s="1"/>
  <c r="U12" i="24" s="1"/>
  <c r="O17" i="24"/>
  <c r="Q17" i="24" s="1"/>
  <c r="U16" i="24" s="1"/>
  <c r="O21" i="24"/>
  <c r="Q21" i="24" s="1"/>
  <c r="U20" i="24" s="1"/>
  <c r="O25" i="24"/>
  <c r="Q25" i="24" s="1"/>
  <c r="U24" i="24" s="1"/>
  <c r="O29" i="24"/>
  <c r="Q29" i="24" s="1"/>
  <c r="U28" i="24" s="1"/>
  <c r="O33" i="24"/>
  <c r="Q33" i="24" s="1"/>
  <c r="U32" i="24" s="1"/>
  <c r="D34" i="24"/>
  <c r="C38" i="24"/>
  <c r="O11" i="24"/>
  <c r="Q11" i="24" s="1"/>
  <c r="U10" i="24" s="1"/>
  <c r="O15" i="24"/>
  <c r="Q15" i="24" s="1"/>
  <c r="U14" i="24" s="1"/>
  <c r="O19" i="24"/>
  <c r="Q19" i="24" s="1"/>
  <c r="U18" i="24" s="1"/>
  <c r="W18" i="24" s="1"/>
  <c r="O23" i="24"/>
  <c r="Q23" i="24" s="1"/>
  <c r="U22" i="24" s="1"/>
  <c r="O27" i="24"/>
  <c r="Q27" i="24" s="1"/>
  <c r="U26" i="24" s="1"/>
  <c r="U30" i="23"/>
  <c r="V30" i="23" s="1"/>
  <c r="O13" i="23"/>
  <c r="Q13" i="23" s="1"/>
  <c r="U12" i="23" s="1"/>
  <c r="O17" i="23"/>
  <c r="Q17" i="23" s="1"/>
  <c r="U16" i="23" s="1"/>
  <c r="O21" i="23"/>
  <c r="Q21" i="23" s="1"/>
  <c r="U20" i="23" s="1"/>
  <c r="O25" i="23"/>
  <c r="Q25" i="23" s="1"/>
  <c r="U24" i="23" s="1"/>
  <c r="O29" i="23"/>
  <c r="Q29" i="23" s="1"/>
  <c r="U28" i="23" s="1"/>
  <c r="V28" i="23" s="1"/>
  <c r="O33" i="23"/>
  <c r="Q33" i="23" s="1"/>
  <c r="U32" i="23" s="1"/>
  <c r="D34" i="23"/>
  <c r="G34" i="23"/>
  <c r="C38" i="23"/>
  <c r="O11" i="23"/>
  <c r="Q11" i="23" s="1"/>
  <c r="U10" i="23" s="1"/>
  <c r="O15" i="23"/>
  <c r="Q15" i="23" s="1"/>
  <c r="U14" i="23" s="1"/>
  <c r="O19" i="23"/>
  <c r="Q19" i="23" s="1"/>
  <c r="U18" i="23" s="1"/>
  <c r="O23" i="23"/>
  <c r="Q23" i="23" s="1"/>
  <c r="U22" i="23" s="1"/>
  <c r="O27" i="23"/>
  <c r="Q27" i="23" s="1"/>
  <c r="U26" i="23" s="1"/>
  <c r="U30" i="22"/>
  <c r="W30" i="22" s="1"/>
  <c r="G34" i="22"/>
  <c r="C38" i="22"/>
  <c r="D34" i="22"/>
  <c r="O11" i="22"/>
  <c r="Q11" i="22" s="1"/>
  <c r="U10" i="22" s="1"/>
  <c r="O15" i="22"/>
  <c r="Q15" i="22" s="1"/>
  <c r="U14" i="22" s="1"/>
  <c r="O19" i="22"/>
  <c r="Q19" i="22" s="1"/>
  <c r="U18" i="22" s="1"/>
  <c r="O23" i="22"/>
  <c r="Q23" i="22" s="1"/>
  <c r="U22" i="22" s="1"/>
  <c r="V22" i="22" s="1"/>
  <c r="O27" i="22"/>
  <c r="Q27" i="22" s="1"/>
  <c r="U26" i="22" s="1"/>
  <c r="U30" i="21"/>
  <c r="V30" i="21" s="1"/>
  <c r="O13" i="21"/>
  <c r="Q13" i="21" s="1"/>
  <c r="U12" i="21" s="1"/>
  <c r="W12" i="21" s="1"/>
  <c r="O17" i="21"/>
  <c r="Q17" i="21" s="1"/>
  <c r="U16" i="21" s="1"/>
  <c r="O21" i="21"/>
  <c r="Q21" i="21" s="1"/>
  <c r="U20" i="21" s="1"/>
  <c r="O25" i="21"/>
  <c r="Q25" i="21" s="1"/>
  <c r="U24" i="21" s="1"/>
  <c r="V24" i="21" s="1"/>
  <c r="O29" i="21"/>
  <c r="Q29" i="21" s="1"/>
  <c r="U28" i="21" s="1"/>
  <c r="O33" i="21"/>
  <c r="Q33" i="21" s="1"/>
  <c r="U32" i="21" s="1"/>
  <c r="D34" i="21"/>
  <c r="G34" i="21"/>
  <c r="C38" i="21"/>
  <c r="O11" i="21"/>
  <c r="Q11" i="21" s="1"/>
  <c r="U10" i="21" s="1"/>
  <c r="O15" i="21"/>
  <c r="Q15" i="21" s="1"/>
  <c r="U14" i="21" s="1"/>
  <c r="O19" i="21"/>
  <c r="Q19" i="21" s="1"/>
  <c r="U18" i="21" s="1"/>
  <c r="O23" i="21"/>
  <c r="Q23" i="21" s="1"/>
  <c r="U22" i="21" s="1"/>
  <c r="V22" i="21" s="1"/>
  <c r="O27" i="21"/>
  <c r="Q27" i="21" s="1"/>
  <c r="U26" i="21" s="1"/>
  <c r="U30" i="20"/>
  <c r="V30" i="20" s="1"/>
  <c r="D34" i="20"/>
  <c r="G34" i="20"/>
  <c r="C38" i="20"/>
  <c r="O11" i="20"/>
  <c r="Q11" i="20" s="1"/>
  <c r="U10" i="20" s="1"/>
  <c r="O15" i="20"/>
  <c r="Q15" i="20" s="1"/>
  <c r="U14" i="20" s="1"/>
  <c r="V14" i="20" s="1"/>
  <c r="O19" i="20"/>
  <c r="Q19" i="20" s="1"/>
  <c r="U18" i="20" s="1"/>
  <c r="O23" i="20"/>
  <c r="Q23" i="20" s="1"/>
  <c r="U22" i="20" s="1"/>
  <c r="W22" i="20" s="1"/>
  <c r="O27" i="20"/>
  <c r="Q27" i="20" s="1"/>
  <c r="U26" i="20" s="1"/>
  <c r="U30" i="19"/>
  <c r="W30" i="19" s="1"/>
  <c r="D41" i="19"/>
  <c r="C38" i="19"/>
  <c r="O13" i="19"/>
  <c r="Q13" i="19" s="1"/>
  <c r="U12" i="19" s="1"/>
  <c r="O17" i="19"/>
  <c r="Q17" i="19" s="1"/>
  <c r="U16" i="19" s="1"/>
  <c r="W16" i="19" s="1"/>
  <c r="O21" i="19"/>
  <c r="Q21" i="19" s="1"/>
  <c r="U20" i="19" s="1"/>
  <c r="O25" i="19"/>
  <c r="Q25" i="19" s="1"/>
  <c r="U24" i="19" s="1"/>
  <c r="W24" i="19" s="1"/>
  <c r="O29" i="19"/>
  <c r="Q29" i="19" s="1"/>
  <c r="U28" i="19" s="1"/>
  <c r="W28" i="19" s="1"/>
  <c r="O33" i="19"/>
  <c r="Q33" i="19" s="1"/>
  <c r="U32" i="19" s="1"/>
  <c r="D34" i="19"/>
  <c r="O11" i="19"/>
  <c r="Q11" i="19" s="1"/>
  <c r="U10" i="19" s="1"/>
  <c r="O15" i="19"/>
  <c r="Q15" i="19" s="1"/>
  <c r="U14" i="19" s="1"/>
  <c r="O19" i="19"/>
  <c r="Q19" i="19" s="1"/>
  <c r="U18" i="19" s="1"/>
  <c r="O23" i="19"/>
  <c r="Q23" i="19" s="1"/>
  <c r="U22" i="19" s="1"/>
  <c r="O27" i="19"/>
  <c r="Q27" i="19" s="1"/>
  <c r="U26" i="19" s="1"/>
  <c r="U30" i="18"/>
  <c r="W30" i="18" s="1"/>
  <c r="O13" i="18"/>
  <c r="Q13" i="18" s="1"/>
  <c r="U12" i="18" s="1"/>
  <c r="V12" i="18" s="1"/>
  <c r="O17" i="18"/>
  <c r="Q17" i="18" s="1"/>
  <c r="U16" i="18" s="1"/>
  <c r="O21" i="18"/>
  <c r="Q21" i="18" s="1"/>
  <c r="U20" i="18" s="1"/>
  <c r="O25" i="18"/>
  <c r="Q25" i="18" s="1"/>
  <c r="U24" i="18" s="1"/>
  <c r="O29" i="18"/>
  <c r="Q29" i="18" s="1"/>
  <c r="U28" i="18" s="1"/>
  <c r="O33" i="18"/>
  <c r="Q33" i="18" s="1"/>
  <c r="U32" i="18" s="1"/>
  <c r="V32" i="18" s="1"/>
  <c r="D34" i="18"/>
  <c r="G34" i="18"/>
  <c r="C38" i="18"/>
  <c r="O11" i="18"/>
  <c r="Q11" i="18" s="1"/>
  <c r="U10" i="18" s="1"/>
  <c r="O15" i="18"/>
  <c r="Q15" i="18" s="1"/>
  <c r="U14" i="18" s="1"/>
  <c r="O19" i="18"/>
  <c r="Q19" i="18" s="1"/>
  <c r="U18" i="18" s="1"/>
  <c r="O23" i="18"/>
  <c r="Q23" i="18" s="1"/>
  <c r="U22" i="18" s="1"/>
  <c r="V22" i="18" s="1"/>
  <c r="O27" i="18"/>
  <c r="Q27" i="18" s="1"/>
  <c r="U26" i="18" s="1"/>
  <c r="O13" i="4"/>
  <c r="Q13" i="4" s="1"/>
  <c r="U12" i="4" s="1"/>
  <c r="W12" i="4" s="1"/>
  <c r="O17" i="4"/>
  <c r="Q17" i="4" s="1"/>
  <c r="U16" i="4" s="1"/>
  <c r="W16" i="4" s="1"/>
  <c r="O33" i="4"/>
  <c r="Q33" i="4" s="1"/>
  <c r="U32" i="4" s="1"/>
  <c r="V32" i="4" s="1"/>
  <c r="O25" i="5"/>
  <c r="Q25" i="5" s="1"/>
  <c r="U24" i="5" s="1"/>
  <c r="O25" i="3"/>
  <c r="Q25" i="3" s="1"/>
  <c r="U24" i="3" s="1"/>
  <c r="O21" i="5"/>
  <c r="Q21" i="5" s="1"/>
  <c r="U20" i="5" s="1"/>
  <c r="O21" i="3"/>
  <c r="Q21" i="3" s="1"/>
  <c r="U20" i="3" s="1"/>
  <c r="O11" i="4"/>
  <c r="Q11" i="4" s="1"/>
  <c r="U10" i="4" s="1"/>
  <c r="O15" i="4"/>
  <c r="Q15" i="4" s="1"/>
  <c r="U14" i="4" s="1"/>
  <c r="O25" i="4"/>
  <c r="Q25" i="4" s="1"/>
  <c r="U24" i="4" s="1"/>
  <c r="O17" i="5"/>
  <c r="Q17" i="5" s="1"/>
  <c r="U16" i="5" s="1"/>
  <c r="V16" i="5" s="1"/>
  <c r="O33" i="5"/>
  <c r="Q33" i="5" s="1"/>
  <c r="U32" i="5" s="1"/>
  <c r="V32" i="5" s="1"/>
  <c r="O29" i="4"/>
  <c r="Q29" i="4" s="1"/>
  <c r="U28" i="4" s="1"/>
  <c r="O17" i="3"/>
  <c r="Q17" i="3" s="1"/>
  <c r="U16" i="3" s="1"/>
  <c r="V16" i="3" s="1"/>
  <c r="O33" i="3"/>
  <c r="Q33" i="3" s="1"/>
  <c r="U32" i="3" s="1"/>
  <c r="V32" i="3" s="1"/>
  <c r="O21" i="4"/>
  <c r="Q21" i="4" s="1"/>
  <c r="U20" i="4" s="1"/>
  <c r="V20" i="4" s="1"/>
  <c r="O13" i="5"/>
  <c r="Q13" i="5" s="1"/>
  <c r="U12" i="5" s="1"/>
  <c r="V12" i="5" s="1"/>
  <c r="O29" i="5"/>
  <c r="Q29" i="5" s="1"/>
  <c r="U28" i="5" s="1"/>
  <c r="U30" i="5"/>
  <c r="W30" i="5" s="1"/>
  <c r="U30" i="9"/>
  <c r="V30" i="9" s="1"/>
  <c r="O19" i="15"/>
  <c r="Q19" i="15" s="1"/>
  <c r="U18" i="15" s="1"/>
  <c r="O21" i="16"/>
  <c r="Q21" i="16" s="1"/>
  <c r="U20" i="16" s="1"/>
  <c r="U30" i="16"/>
  <c r="V30" i="16" s="1"/>
  <c r="O25" i="16"/>
  <c r="Q25" i="16" s="1"/>
  <c r="U24" i="16" s="1"/>
  <c r="O29" i="16"/>
  <c r="Q29" i="16" s="1"/>
  <c r="U28" i="16" s="1"/>
  <c r="V28" i="16" s="1"/>
  <c r="O33" i="16"/>
  <c r="Q33" i="16" s="1"/>
  <c r="U32" i="16" s="1"/>
  <c r="V32" i="16" s="1"/>
  <c r="D34" i="16"/>
  <c r="G34" i="16"/>
  <c r="C38" i="16"/>
  <c r="O11" i="16"/>
  <c r="Q11" i="16" s="1"/>
  <c r="U10" i="16" s="1"/>
  <c r="O15" i="16"/>
  <c r="Q15" i="16" s="1"/>
  <c r="U14" i="16" s="1"/>
  <c r="O19" i="16"/>
  <c r="Q19" i="16" s="1"/>
  <c r="U18" i="16" s="1"/>
  <c r="O23" i="16"/>
  <c r="Q23" i="16" s="1"/>
  <c r="U22" i="16" s="1"/>
  <c r="O27" i="16"/>
  <c r="Q27" i="16" s="1"/>
  <c r="U26" i="16" s="1"/>
  <c r="U32" i="15"/>
  <c r="W32" i="15" s="1"/>
  <c r="D38" i="15"/>
  <c r="D41" i="15"/>
  <c r="O13" i="15"/>
  <c r="Q13" i="15" s="1"/>
  <c r="U12" i="15" s="1"/>
  <c r="O17" i="15"/>
  <c r="Q17" i="15" s="1"/>
  <c r="U16" i="15" s="1"/>
  <c r="O21" i="15"/>
  <c r="Q21" i="15" s="1"/>
  <c r="U20" i="15" s="1"/>
  <c r="O25" i="15"/>
  <c r="Q25" i="15" s="1"/>
  <c r="U24" i="15" s="1"/>
  <c r="O29" i="15"/>
  <c r="Q29" i="15" s="1"/>
  <c r="U28" i="15" s="1"/>
  <c r="D34" i="15"/>
  <c r="U30" i="14"/>
  <c r="W30" i="14" s="1"/>
  <c r="O13" i="14"/>
  <c r="Q13" i="14" s="1"/>
  <c r="U12" i="14" s="1"/>
  <c r="O17" i="14"/>
  <c r="Q17" i="14" s="1"/>
  <c r="U16" i="14" s="1"/>
  <c r="O21" i="14"/>
  <c r="Q21" i="14" s="1"/>
  <c r="U20" i="14" s="1"/>
  <c r="O25" i="14"/>
  <c r="Q25" i="14" s="1"/>
  <c r="U24" i="14" s="1"/>
  <c r="W24" i="14" s="1"/>
  <c r="O29" i="14"/>
  <c r="Q29" i="14" s="1"/>
  <c r="U28" i="14" s="1"/>
  <c r="O33" i="14"/>
  <c r="Q33" i="14" s="1"/>
  <c r="U32" i="14" s="1"/>
  <c r="D34" i="14"/>
  <c r="G34" i="14"/>
  <c r="C38" i="14"/>
  <c r="O11" i="14"/>
  <c r="Q11" i="14" s="1"/>
  <c r="U10" i="14" s="1"/>
  <c r="O15" i="14"/>
  <c r="Q15" i="14" s="1"/>
  <c r="U14" i="14" s="1"/>
  <c r="O19" i="14"/>
  <c r="Q19" i="14" s="1"/>
  <c r="U18" i="14" s="1"/>
  <c r="O23" i="14"/>
  <c r="Q23" i="14" s="1"/>
  <c r="U22" i="14" s="1"/>
  <c r="O27" i="14"/>
  <c r="Q27" i="14" s="1"/>
  <c r="U26" i="14" s="1"/>
  <c r="U30" i="12"/>
  <c r="V30" i="12" s="1"/>
  <c r="O13" i="12"/>
  <c r="Q13" i="12" s="1"/>
  <c r="U12" i="12" s="1"/>
  <c r="V12" i="12" s="1"/>
  <c r="O17" i="12"/>
  <c r="Q17" i="12" s="1"/>
  <c r="U16" i="12" s="1"/>
  <c r="O21" i="12"/>
  <c r="Q21" i="12" s="1"/>
  <c r="U20" i="12" s="1"/>
  <c r="O25" i="12"/>
  <c r="Q25" i="12" s="1"/>
  <c r="U24" i="12" s="1"/>
  <c r="O29" i="12"/>
  <c r="Q29" i="12" s="1"/>
  <c r="U28" i="12" s="1"/>
  <c r="O33" i="12"/>
  <c r="Q33" i="12" s="1"/>
  <c r="U32" i="12" s="1"/>
  <c r="D34" i="12"/>
  <c r="G34" i="12"/>
  <c r="C38" i="12"/>
  <c r="O11" i="12"/>
  <c r="Q11" i="12" s="1"/>
  <c r="U10" i="12" s="1"/>
  <c r="O15" i="12"/>
  <c r="Q15" i="12" s="1"/>
  <c r="U14" i="12" s="1"/>
  <c r="O19" i="12"/>
  <c r="Q19" i="12" s="1"/>
  <c r="U18" i="12" s="1"/>
  <c r="O23" i="12"/>
  <c r="Q23" i="12" s="1"/>
  <c r="U22" i="12" s="1"/>
  <c r="O27" i="12"/>
  <c r="Q27" i="12" s="1"/>
  <c r="U26" i="12" s="1"/>
  <c r="U30" i="11"/>
  <c r="V30" i="11" s="1"/>
  <c r="O13" i="11"/>
  <c r="Q13" i="11" s="1"/>
  <c r="U12" i="11" s="1"/>
  <c r="V12" i="11" s="1"/>
  <c r="O17" i="11"/>
  <c r="Q17" i="11" s="1"/>
  <c r="U16" i="11" s="1"/>
  <c r="O21" i="11"/>
  <c r="Q21" i="11" s="1"/>
  <c r="U20" i="11" s="1"/>
  <c r="O25" i="11"/>
  <c r="Q25" i="11" s="1"/>
  <c r="U24" i="11" s="1"/>
  <c r="O29" i="11"/>
  <c r="Q29" i="11" s="1"/>
  <c r="U28" i="11" s="1"/>
  <c r="O33" i="11"/>
  <c r="Q33" i="11" s="1"/>
  <c r="U32" i="11" s="1"/>
  <c r="V32" i="11" s="1"/>
  <c r="D34" i="11"/>
  <c r="G34" i="11"/>
  <c r="C38" i="11"/>
  <c r="O11" i="11"/>
  <c r="Q11" i="11" s="1"/>
  <c r="U10" i="11" s="1"/>
  <c r="O15" i="11"/>
  <c r="Q15" i="11" s="1"/>
  <c r="U14" i="11" s="1"/>
  <c r="O19" i="11"/>
  <c r="Q19" i="11" s="1"/>
  <c r="U18" i="11" s="1"/>
  <c r="O23" i="11"/>
  <c r="Q23" i="11" s="1"/>
  <c r="U22" i="11" s="1"/>
  <c r="O27" i="11"/>
  <c r="Q27" i="11" s="1"/>
  <c r="U26" i="11" s="1"/>
  <c r="U30" i="10"/>
  <c r="O13" i="10"/>
  <c r="Q13" i="10" s="1"/>
  <c r="U12" i="10" s="1"/>
  <c r="O17" i="10"/>
  <c r="Q17" i="10" s="1"/>
  <c r="U16" i="10" s="1"/>
  <c r="V16" i="10" s="1"/>
  <c r="O21" i="10"/>
  <c r="Q21" i="10" s="1"/>
  <c r="U20" i="10" s="1"/>
  <c r="O25" i="10"/>
  <c r="Q25" i="10" s="1"/>
  <c r="U24" i="10" s="1"/>
  <c r="O29" i="10"/>
  <c r="Q29" i="10" s="1"/>
  <c r="U28" i="10" s="1"/>
  <c r="O33" i="10"/>
  <c r="Q33" i="10" s="1"/>
  <c r="U32" i="10" s="1"/>
  <c r="W32" i="10" s="1"/>
  <c r="D34" i="10"/>
  <c r="G34" i="10"/>
  <c r="C38" i="10"/>
  <c r="O11" i="10"/>
  <c r="Q11" i="10" s="1"/>
  <c r="U10" i="10" s="1"/>
  <c r="W10" i="10" s="1"/>
  <c r="O15" i="10"/>
  <c r="Q15" i="10" s="1"/>
  <c r="U14" i="10" s="1"/>
  <c r="O19" i="10"/>
  <c r="Q19" i="10" s="1"/>
  <c r="U18" i="10" s="1"/>
  <c r="O23" i="10"/>
  <c r="Q23" i="10" s="1"/>
  <c r="U22" i="10" s="1"/>
  <c r="V22" i="10" s="1"/>
  <c r="O27" i="10"/>
  <c r="Q27" i="10" s="1"/>
  <c r="U26" i="10" s="1"/>
  <c r="O13" i="9"/>
  <c r="Q13" i="9" s="1"/>
  <c r="U12" i="9" s="1"/>
  <c r="O17" i="9"/>
  <c r="Q17" i="9" s="1"/>
  <c r="U16" i="9" s="1"/>
  <c r="O21" i="9"/>
  <c r="Q21" i="9" s="1"/>
  <c r="U20" i="9" s="1"/>
  <c r="O25" i="9"/>
  <c r="Q25" i="9" s="1"/>
  <c r="U24" i="9" s="1"/>
  <c r="O29" i="9"/>
  <c r="Q29" i="9" s="1"/>
  <c r="U28" i="9" s="1"/>
  <c r="O33" i="9"/>
  <c r="Q33" i="9" s="1"/>
  <c r="U32" i="9" s="1"/>
  <c r="V32" i="9" s="1"/>
  <c r="D34" i="9"/>
  <c r="C38" i="9"/>
  <c r="O11" i="9"/>
  <c r="Q11" i="9" s="1"/>
  <c r="U10" i="9" s="1"/>
  <c r="O15" i="9"/>
  <c r="Q15" i="9" s="1"/>
  <c r="U14" i="9" s="1"/>
  <c r="O19" i="9"/>
  <c r="Q19" i="9" s="1"/>
  <c r="U18" i="9" s="1"/>
  <c r="W18" i="9" s="1"/>
  <c r="O23" i="9"/>
  <c r="Q23" i="9" s="1"/>
  <c r="U22" i="9" s="1"/>
  <c r="O27" i="9"/>
  <c r="Q27" i="9" s="1"/>
  <c r="U26" i="9" s="1"/>
  <c r="U30" i="8"/>
  <c r="V30" i="8" s="1"/>
  <c r="D41" i="8"/>
  <c r="O13" i="8"/>
  <c r="Q13" i="8" s="1"/>
  <c r="U12" i="8" s="1"/>
  <c r="O17" i="8"/>
  <c r="Q17" i="8" s="1"/>
  <c r="U16" i="8" s="1"/>
  <c r="O21" i="8"/>
  <c r="Q21" i="8" s="1"/>
  <c r="U20" i="8" s="1"/>
  <c r="O25" i="8"/>
  <c r="Q25" i="8" s="1"/>
  <c r="U24" i="8" s="1"/>
  <c r="O29" i="8"/>
  <c r="Q29" i="8" s="1"/>
  <c r="U28" i="8" s="1"/>
  <c r="O33" i="8"/>
  <c r="Q33" i="8" s="1"/>
  <c r="U32" i="8" s="1"/>
  <c r="D34" i="8"/>
  <c r="G34" i="8"/>
  <c r="C38" i="8"/>
  <c r="O11" i="8"/>
  <c r="Q11" i="8" s="1"/>
  <c r="U10" i="8" s="1"/>
  <c r="O15" i="8"/>
  <c r="Q15" i="8" s="1"/>
  <c r="U14" i="8" s="1"/>
  <c r="O19" i="8"/>
  <c r="Q19" i="8" s="1"/>
  <c r="U18" i="8" s="1"/>
  <c r="O23" i="8"/>
  <c r="Q23" i="8" s="1"/>
  <c r="U22" i="8" s="1"/>
  <c r="O27" i="8"/>
  <c r="Q27" i="8" s="1"/>
  <c r="U26" i="8" s="1"/>
  <c r="V26" i="8" s="1"/>
  <c r="U30" i="7"/>
  <c r="V30" i="7" s="1"/>
  <c r="O13" i="7"/>
  <c r="Q13" i="7" s="1"/>
  <c r="U12" i="7" s="1"/>
  <c r="O17" i="7"/>
  <c r="Q17" i="7" s="1"/>
  <c r="U16" i="7" s="1"/>
  <c r="O21" i="7"/>
  <c r="Q21" i="7" s="1"/>
  <c r="U20" i="7" s="1"/>
  <c r="O25" i="7"/>
  <c r="Q25" i="7" s="1"/>
  <c r="U24" i="7" s="1"/>
  <c r="O29" i="7"/>
  <c r="Q29" i="7" s="1"/>
  <c r="U28" i="7" s="1"/>
  <c r="O33" i="7"/>
  <c r="Q33" i="7" s="1"/>
  <c r="U32" i="7" s="1"/>
  <c r="D34" i="7"/>
  <c r="G34" i="7"/>
  <c r="C38" i="7"/>
  <c r="O11" i="7"/>
  <c r="Q11" i="7" s="1"/>
  <c r="U10" i="7" s="1"/>
  <c r="O15" i="7"/>
  <c r="Q15" i="7" s="1"/>
  <c r="U14" i="7" s="1"/>
  <c r="O19" i="7"/>
  <c r="Q19" i="7" s="1"/>
  <c r="U18" i="7" s="1"/>
  <c r="O23" i="7"/>
  <c r="Q23" i="7" s="1"/>
  <c r="U22" i="7" s="1"/>
  <c r="O27" i="7"/>
  <c r="Q27" i="7" s="1"/>
  <c r="U26" i="7" s="1"/>
  <c r="U30" i="6"/>
  <c r="W30" i="6" s="1"/>
  <c r="O13" i="6"/>
  <c r="Q13" i="6" s="1"/>
  <c r="U12" i="6" s="1"/>
  <c r="O17" i="6"/>
  <c r="Q17" i="6" s="1"/>
  <c r="U16" i="6" s="1"/>
  <c r="W16" i="6" s="1"/>
  <c r="O21" i="6"/>
  <c r="Q21" i="6" s="1"/>
  <c r="U20" i="6" s="1"/>
  <c r="O25" i="6"/>
  <c r="Q25" i="6" s="1"/>
  <c r="U24" i="6" s="1"/>
  <c r="O29" i="6"/>
  <c r="Q29" i="6" s="1"/>
  <c r="U28" i="6" s="1"/>
  <c r="O33" i="6"/>
  <c r="Q33" i="6" s="1"/>
  <c r="U32" i="6" s="1"/>
  <c r="D34" i="6"/>
  <c r="G34" i="6"/>
  <c r="C38" i="6"/>
  <c r="O11" i="6"/>
  <c r="Q11" i="6" s="1"/>
  <c r="U10" i="6" s="1"/>
  <c r="O15" i="6"/>
  <c r="Q15" i="6" s="1"/>
  <c r="U14" i="6" s="1"/>
  <c r="O19" i="6"/>
  <c r="Q19" i="6" s="1"/>
  <c r="U18" i="6" s="1"/>
  <c r="O23" i="6"/>
  <c r="Q23" i="6" s="1"/>
  <c r="U22" i="6" s="1"/>
  <c r="V22" i="6" s="1"/>
  <c r="O27" i="6"/>
  <c r="Q27" i="6" s="1"/>
  <c r="U26" i="6" s="1"/>
  <c r="G34" i="5"/>
  <c r="C38" i="5"/>
  <c r="D34" i="5"/>
  <c r="O11" i="5"/>
  <c r="Q11" i="5" s="1"/>
  <c r="U10" i="5" s="1"/>
  <c r="O15" i="5"/>
  <c r="Q15" i="5" s="1"/>
  <c r="U14" i="5" s="1"/>
  <c r="O19" i="5"/>
  <c r="Q19" i="5" s="1"/>
  <c r="U18" i="5" s="1"/>
  <c r="O23" i="5"/>
  <c r="Q23" i="5" s="1"/>
  <c r="U22" i="5" s="1"/>
  <c r="O27" i="5"/>
  <c r="Q27" i="5" s="1"/>
  <c r="U26" i="5" s="1"/>
  <c r="V26" i="5" s="1"/>
  <c r="U30" i="4"/>
  <c r="W30" i="4" s="1"/>
  <c r="D41" i="4"/>
  <c r="D34" i="4"/>
  <c r="G34" i="4"/>
  <c r="C38" i="4"/>
  <c r="O19" i="4"/>
  <c r="Q19" i="4" s="1"/>
  <c r="U18" i="4" s="1"/>
  <c r="O23" i="4"/>
  <c r="Q23" i="4" s="1"/>
  <c r="U22" i="4" s="1"/>
  <c r="O27" i="4"/>
  <c r="Q27" i="4" s="1"/>
  <c r="U26" i="4" s="1"/>
  <c r="W26" i="4" s="1"/>
  <c r="U30" i="3"/>
  <c r="V30" i="3" s="1"/>
  <c r="G34" i="3"/>
  <c r="D34" i="3"/>
  <c r="C38" i="3"/>
  <c r="O11" i="3"/>
  <c r="Q11" i="3" s="1"/>
  <c r="U10" i="3" s="1"/>
  <c r="O15" i="3"/>
  <c r="Q15" i="3" s="1"/>
  <c r="U14" i="3" s="1"/>
  <c r="O19" i="3"/>
  <c r="Q19" i="3" s="1"/>
  <c r="U18" i="3" s="1"/>
  <c r="O23" i="3"/>
  <c r="Q23" i="3" s="1"/>
  <c r="U22" i="3" s="1"/>
  <c r="W22" i="3" s="1"/>
  <c r="O27" i="3"/>
  <c r="Q27" i="3" s="1"/>
  <c r="U26" i="3" s="1"/>
  <c r="V20" i="22" l="1"/>
  <c r="W20" i="22"/>
  <c r="W10" i="31"/>
  <c r="V10" i="31"/>
  <c r="V24" i="27"/>
  <c r="W24" i="27"/>
  <c r="V30" i="15"/>
  <c r="W30" i="15"/>
  <c r="W30" i="24"/>
  <c r="W30" i="3"/>
  <c r="W30" i="9"/>
  <c r="W26" i="15"/>
  <c r="W30" i="11"/>
  <c r="V30" i="22"/>
  <c r="W30" i="20"/>
  <c r="V16" i="22"/>
  <c r="W16" i="22"/>
  <c r="V16" i="25"/>
  <c r="W16" i="25"/>
  <c r="V20" i="20"/>
  <c r="W20" i="20"/>
  <c r="V28" i="4"/>
  <c r="W28" i="4"/>
  <c r="V24" i="3"/>
  <c r="W24" i="3"/>
  <c r="W10" i="15"/>
  <c r="W20" i="27"/>
  <c r="W30" i="30"/>
  <c r="V30" i="5"/>
  <c r="V14" i="4"/>
  <c r="W14" i="4"/>
  <c r="W14" i="22"/>
  <c r="V14" i="22"/>
  <c r="V10" i="25"/>
  <c r="W10" i="25"/>
  <c r="V22" i="15"/>
  <c r="W22" i="15"/>
  <c r="V10" i="26"/>
  <c r="W10" i="26"/>
  <c r="V22" i="27"/>
  <c r="W22" i="27"/>
  <c r="V22" i="25"/>
  <c r="W22" i="25"/>
  <c r="V24" i="22"/>
  <c r="W24" i="22"/>
  <c r="V20" i="3"/>
  <c r="W20" i="3"/>
  <c r="W26" i="21"/>
  <c r="V26" i="21"/>
  <c r="V28" i="26"/>
  <c r="W28" i="26"/>
  <c r="V18" i="27"/>
  <c r="W18" i="27"/>
  <c r="V18" i="25"/>
  <c r="W18" i="25"/>
  <c r="V24" i="20"/>
  <c r="W24" i="20"/>
  <c r="V20" i="16"/>
  <c r="W20" i="16"/>
  <c r="V28" i="21"/>
  <c r="W28" i="21"/>
  <c r="W18" i="26"/>
  <c r="V18" i="26"/>
  <c r="W32" i="29"/>
  <c r="V32" i="29"/>
  <c r="V14" i="25"/>
  <c r="W14" i="25"/>
  <c r="V30" i="19"/>
  <c r="W12" i="25"/>
  <c r="W32" i="25"/>
  <c r="W28" i="27"/>
  <c r="W32" i="20"/>
  <c r="W18" i="31"/>
  <c r="V32" i="15"/>
  <c r="W30" i="23"/>
  <c r="W30" i="25"/>
  <c r="W32" i="27"/>
  <c r="W30" i="28"/>
  <c r="W14" i="31"/>
  <c r="W32" i="31"/>
  <c r="V32" i="31"/>
  <c r="V16" i="31"/>
  <c r="W16" i="31"/>
  <c r="V28" i="31"/>
  <c r="W28" i="31"/>
  <c r="V12" i="31"/>
  <c r="E41" i="31"/>
  <c r="U34" i="31"/>
  <c r="W12" i="31"/>
  <c r="E38" i="31"/>
  <c r="V26" i="31"/>
  <c r="W26" i="31"/>
  <c r="W24" i="31"/>
  <c r="V24" i="31"/>
  <c r="V22" i="31"/>
  <c r="W22" i="31"/>
  <c r="W20" i="31"/>
  <c r="V20" i="31"/>
  <c r="W30" i="31"/>
  <c r="V14" i="30"/>
  <c r="W14" i="30"/>
  <c r="V20" i="30"/>
  <c r="W20" i="30"/>
  <c r="V24" i="30"/>
  <c r="W24" i="30"/>
  <c r="W26" i="30"/>
  <c r="V26" i="30"/>
  <c r="U34" i="30"/>
  <c r="E38" i="30"/>
  <c r="E41" i="30"/>
  <c r="W10" i="30"/>
  <c r="V10" i="30"/>
  <c r="V16" i="30"/>
  <c r="W16" i="30"/>
  <c r="W18" i="30"/>
  <c r="V18" i="30"/>
  <c r="W22" i="30"/>
  <c r="V22" i="30"/>
  <c r="V12" i="30"/>
  <c r="W12" i="30"/>
  <c r="W28" i="30"/>
  <c r="W32" i="30"/>
  <c r="V26" i="29"/>
  <c r="W26" i="29"/>
  <c r="U34" i="29"/>
  <c r="V10" i="29"/>
  <c r="E38" i="29"/>
  <c r="E41" i="29"/>
  <c r="W10" i="29"/>
  <c r="W16" i="29"/>
  <c r="V16" i="29"/>
  <c r="V18" i="29"/>
  <c r="W18" i="29"/>
  <c r="V24" i="29"/>
  <c r="W24" i="29"/>
  <c r="V14" i="29"/>
  <c r="W14" i="29"/>
  <c r="V20" i="29"/>
  <c r="W20" i="29"/>
  <c r="W22" i="29"/>
  <c r="W30" i="29"/>
  <c r="W28" i="29"/>
  <c r="W12" i="29"/>
  <c r="U34" i="28"/>
  <c r="V10" i="28"/>
  <c r="E38" i="28"/>
  <c r="E41" i="28"/>
  <c r="W10" i="28"/>
  <c r="V22" i="28"/>
  <c r="W22" i="28"/>
  <c r="V28" i="28"/>
  <c r="W28" i="28"/>
  <c r="V12" i="28"/>
  <c r="W12" i="28"/>
  <c r="W20" i="28"/>
  <c r="V20" i="28"/>
  <c r="V26" i="28"/>
  <c r="W26" i="28"/>
  <c r="V18" i="28"/>
  <c r="W18" i="28"/>
  <c r="W24" i="28"/>
  <c r="V24" i="28"/>
  <c r="V32" i="28"/>
  <c r="W14" i="28"/>
  <c r="W16" i="28"/>
  <c r="V26" i="27"/>
  <c r="W26" i="27"/>
  <c r="U34" i="27"/>
  <c r="E41" i="27"/>
  <c r="E38" i="27"/>
  <c r="W10" i="27"/>
  <c r="V10" i="27"/>
  <c r="W30" i="27"/>
  <c r="W12" i="27"/>
  <c r="W16" i="27"/>
  <c r="W14" i="27"/>
  <c r="W32" i="26"/>
  <c r="V32" i="26"/>
  <c r="V14" i="26"/>
  <c r="W14" i="26"/>
  <c r="W24" i="26"/>
  <c r="V24" i="26"/>
  <c r="V22" i="26"/>
  <c r="W22" i="26"/>
  <c r="V16" i="26"/>
  <c r="W16" i="26"/>
  <c r="V12" i="26"/>
  <c r="W12" i="26"/>
  <c r="V26" i="26"/>
  <c r="U34" i="26"/>
  <c r="E38" i="26"/>
  <c r="E41" i="26"/>
  <c r="W20" i="26"/>
  <c r="V30" i="26"/>
  <c r="V28" i="25"/>
  <c r="W28" i="25"/>
  <c r="W24" i="25"/>
  <c r="V24" i="25"/>
  <c r="W20" i="25"/>
  <c r="E38" i="25"/>
  <c r="W26" i="25"/>
  <c r="E41" i="25"/>
  <c r="U34" i="25"/>
  <c r="V14" i="24"/>
  <c r="W14" i="24"/>
  <c r="V32" i="24"/>
  <c r="W32" i="24"/>
  <c r="V16" i="24"/>
  <c r="W16" i="24"/>
  <c r="V26" i="24"/>
  <c r="W26" i="24"/>
  <c r="U34" i="24"/>
  <c r="E41" i="24"/>
  <c r="E38" i="24"/>
  <c r="W10" i="24"/>
  <c r="V10" i="24"/>
  <c r="V28" i="24"/>
  <c r="W28" i="24"/>
  <c r="V12" i="24"/>
  <c r="W12" i="24"/>
  <c r="V22" i="24"/>
  <c r="W22" i="24"/>
  <c r="V24" i="24"/>
  <c r="W24" i="24"/>
  <c r="W20" i="24"/>
  <c r="V20" i="24"/>
  <c r="V18" i="24"/>
  <c r="V12" i="23"/>
  <c r="W12" i="23"/>
  <c r="W18" i="23"/>
  <c r="V18" i="23"/>
  <c r="W24" i="23"/>
  <c r="V24" i="23"/>
  <c r="V22" i="23"/>
  <c r="W22" i="23"/>
  <c r="V14" i="23"/>
  <c r="W14" i="23"/>
  <c r="W20" i="23"/>
  <c r="V20" i="23"/>
  <c r="V26" i="23"/>
  <c r="W26" i="23"/>
  <c r="U34" i="23"/>
  <c r="E38" i="23"/>
  <c r="E41" i="23"/>
  <c r="W10" i="23"/>
  <c r="V10" i="23"/>
  <c r="W32" i="23"/>
  <c r="V32" i="23"/>
  <c r="W16" i="23"/>
  <c r="V16" i="23"/>
  <c r="W28" i="23"/>
  <c r="U34" i="22"/>
  <c r="E41" i="22"/>
  <c r="E38" i="22"/>
  <c r="W10" i="22"/>
  <c r="V10" i="22"/>
  <c r="W18" i="22"/>
  <c r="V18" i="22"/>
  <c r="V26" i="22"/>
  <c r="W26" i="22"/>
  <c r="W22" i="22"/>
  <c r="W28" i="22"/>
  <c r="W12" i="22"/>
  <c r="W32" i="22"/>
  <c r="V18" i="21"/>
  <c r="W18" i="21"/>
  <c r="V14" i="21"/>
  <c r="W14" i="21"/>
  <c r="W20" i="21"/>
  <c r="V20" i="21"/>
  <c r="U34" i="21"/>
  <c r="V10" i="21"/>
  <c r="E38" i="21"/>
  <c r="E41" i="21"/>
  <c r="W10" i="21"/>
  <c r="V32" i="21"/>
  <c r="W32" i="21"/>
  <c r="V16" i="21"/>
  <c r="W16" i="21"/>
  <c r="W24" i="21"/>
  <c r="W22" i="21"/>
  <c r="V12" i="21"/>
  <c r="W30" i="21"/>
  <c r="V26" i="20"/>
  <c r="W26" i="20"/>
  <c r="U34" i="20"/>
  <c r="E38" i="20"/>
  <c r="E41" i="20"/>
  <c r="W10" i="20"/>
  <c r="V10" i="20"/>
  <c r="V18" i="20"/>
  <c r="W18" i="20"/>
  <c r="V22" i="20"/>
  <c r="W28" i="20"/>
  <c r="W12" i="20"/>
  <c r="W16" i="20"/>
  <c r="W14" i="20"/>
  <c r="W26" i="19"/>
  <c r="V26" i="19"/>
  <c r="U34" i="19"/>
  <c r="E41" i="19"/>
  <c r="E38" i="19"/>
  <c r="V10" i="19"/>
  <c r="W10" i="19"/>
  <c r="V22" i="19"/>
  <c r="W22" i="19"/>
  <c r="W20" i="19"/>
  <c r="V20" i="19"/>
  <c r="W18" i="19"/>
  <c r="V18" i="19"/>
  <c r="W32" i="19"/>
  <c r="V32" i="19"/>
  <c r="V14" i="19"/>
  <c r="W14" i="19"/>
  <c r="V12" i="19"/>
  <c r="W12" i="19"/>
  <c r="V16" i="19"/>
  <c r="V24" i="19"/>
  <c r="V28" i="19"/>
  <c r="V20" i="18"/>
  <c r="W20" i="18"/>
  <c r="W26" i="18"/>
  <c r="V26" i="18"/>
  <c r="U34" i="18"/>
  <c r="E38" i="18"/>
  <c r="E41" i="18"/>
  <c r="V10" i="18"/>
  <c r="W10" i="18"/>
  <c r="V16" i="18"/>
  <c r="W16" i="18"/>
  <c r="W18" i="18"/>
  <c r="V18" i="18"/>
  <c r="V24" i="18"/>
  <c r="W24" i="18"/>
  <c r="W14" i="18"/>
  <c r="V14" i="18"/>
  <c r="V28" i="18"/>
  <c r="W28" i="18"/>
  <c r="V30" i="18"/>
  <c r="W22" i="18"/>
  <c r="W32" i="18"/>
  <c r="W12" i="18"/>
  <c r="V14" i="12"/>
  <c r="W14" i="12"/>
  <c r="W18" i="16"/>
  <c r="V18" i="16"/>
  <c r="V18" i="15"/>
  <c r="W18" i="15"/>
  <c r="V28" i="5"/>
  <c r="W28" i="5"/>
  <c r="V20" i="5"/>
  <c r="W20" i="5"/>
  <c r="W26" i="14"/>
  <c r="V26" i="14"/>
  <c r="W10" i="4"/>
  <c r="V10" i="4"/>
  <c r="V24" i="5"/>
  <c r="W24" i="5"/>
  <c r="V24" i="4"/>
  <c r="W24" i="4"/>
  <c r="W14" i="15"/>
  <c r="W30" i="12"/>
  <c r="W12" i="5"/>
  <c r="W12" i="16"/>
  <c r="U34" i="16"/>
  <c r="E38" i="16"/>
  <c r="E41" i="16"/>
  <c r="W10" i="16"/>
  <c r="V10" i="16"/>
  <c r="V22" i="16"/>
  <c r="W22" i="16"/>
  <c r="V26" i="16"/>
  <c r="W26" i="16"/>
  <c r="V24" i="16"/>
  <c r="W24" i="16"/>
  <c r="V14" i="16"/>
  <c r="W14" i="16"/>
  <c r="W28" i="16"/>
  <c r="W16" i="16"/>
  <c r="W32" i="16"/>
  <c r="W30" i="16"/>
  <c r="W28" i="15"/>
  <c r="V28" i="15"/>
  <c r="U34" i="15"/>
  <c r="V12" i="15"/>
  <c r="W12" i="15"/>
  <c r="E41" i="15"/>
  <c r="E38" i="15"/>
  <c r="W24" i="15"/>
  <c r="V24" i="15"/>
  <c r="V16" i="15"/>
  <c r="W16" i="15"/>
  <c r="V20" i="15"/>
  <c r="W20" i="15"/>
  <c r="U34" i="14"/>
  <c r="E38" i="14"/>
  <c r="E41" i="14"/>
  <c r="W10" i="14"/>
  <c r="V10" i="14"/>
  <c r="W32" i="14"/>
  <c r="V32" i="14"/>
  <c r="W16" i="14"/>
  <c r="V16" i="14"/>
  <c r="W14" i="14"/>
  <c r="V14" i="14"/>
  <c r="W22" i="14"/>
  <c r="V22" i="14"/>
  <c r="W28" i="14"/>
  <c r="V28" i="14"/>
  <c r="V12" i="14"/>
  <c r="W12" i="14"/>
  <c r="W20" i="14"/>
  <c r="V20" i="14"/>
  <c r="W18" i="14"/>
  <c r="V18" i="14"/>
  <c r="V30" i="14"/>
  <c r="V24" i="14"/>
  <c r="W26" i="12"/>
  <c r="V26" i="12"/>
  <c r="U34" i="12"/>
  <c r="E41" i="12"/>
  <c r="E38" i="12"/>
  <c r="V10" i="12"/>
  <c r="W10" i="12"/>
  <c r="W32" i="12"/>
  <c r="V32" i="12"/>
  <c r="V16" i="12"/>
  <c r="W16" i="12"/>
  <c r="W28" i="12"/>
  <c r="V28" i="12"/>
  <c r="V20" i="12"/>
  <c r="W20" i="12"/>
  <c r="W22" i="12"/>
  <c r="V22" i="12"/>
  <c r="V18" i="12"/>
  <c r="W18" i="12"/>
  <c r="W24" i="12"/>
  <c r="V24" i="12"/>
  <c r="W12" i="12"/>
  <c r="W26" i="11"/>
  <c r="V26" i="11"/>
  <c r="U34" i="11"/>
  <c r="E38" i="11"/>
  <c r="E41" i="11"/>
  <c r="V10" i="11"/>
  <c r="W10" i="11"/>
  <c r="V16" i="11"/>
  <c r="W16" i="11"/>
  <c r="V14" i="11"/>
  <c r="W14" i="11"/>
  <c r="W22" i="11"/>
  <c r="V22" i="11"/>
  <c r="V28" i="11"/>
  <c r="W28" i="11"/>
  <c r="V20" i="11"/>
  <c r="W20" i="11"/>
  <c r="V18" i="11"/>
  <c r="W18" i="11"/>
  <c r="V24" i="11"/>
  <c r="W24" i="11"/>
  <c r="W32" i="11"/>
  <c r="W12" i="11"/>
  <c r="V18" i="10"/>
  <c r="W18" i="10"/>
  <c r="V14" i="10"/>
  <c r="W14" i="10"/>
  <c r="W20" i="10"/>
  <c r="V20" i="10"/>
  <c r="V26" i="10"/>
  <c r="W26" i="10"/>
  <c r="V28" i="10"/>
  <c r="W28" i="10"/>
  <c r="W12" i="10"/>
  <c r="V12" i="10"/>
  <c r="W24" i="10"/>
  <c r="V24" i="10"/>
  <c r="V32" i="10"/>
  <c r="V30" i="10"/>
  <c r="W30" i="10"/>
  <c r="W16" i="10"/>
  <c r="U34" i="10"/>
  <c r="V10" i="10"/>
  <c r="E41" i="10"/>
  <c r="E38" i="10"/>
  <c r="W22" i="10"/>
  <c r="V26" i="9"/>
  <c r="W26" i="9"/>
  <c r="U34" i="9"/>
  <c r="E41" i="9"/>
  <c r="E38" i="9"/>
  <c r="W10" i="9"/>
  <c r="V10" i="9"/>
  <c r="W28" i="9"/>
  <c r="V28" i="9"/>
  <c r="V12" i="9"/>
  <c r="W12" i="9"/>
  <c r="V22" i="9"/>
  <c r="W22" i="9"/>
  <c r="V24" i="9"/>
  <c r="W24" i="9"/>
  <c r="V20" i="9"/>
  <c r="W20" i="9"/>
  <c r="V14" i="9"/>
  <c r="W14" i="9"/>
  <c r="V16" i="9"/>
  <c r="W16" i="9"/>
  <c r="W32" i="9"/>
  <c r="V18" i="9"/>
  <c r="V22" i="8"/>
  <c r="W22" i="8"/>
  <c r="W12" i="8"/>
  <c r="V12" i="8"/>
  <c r="V18" i="8"/>
  <c r="W18" i="8"/>
  <c r="V24" i="8"/>
  <c r="W24" i="8"/>
  <c r="V14" i="8"/>
  <c r="W14" i="8"/>
  <c r="V20" i="8"/>
  <c r="W20" i="8"/>
  <c r="V28" i="8"/>
  <c r="W28" i="8"/>
  <c r="U34" i="8"/>
  <c r="V10" i="8"/>
  <c r="E41" i="8"/>
  <c r="E38" i="8"/>
  <c r="W10" i="8"/>
  <c r="W32" i="8"/>
  <c r="V32" i="8"/>
  <c r="W16" i="8"/>
  <c r="V16" i="8"/>
  <c r="W26" i="8"/>
  <c r="W30" i="8"/>
  <c r="V26" i="7"/>
  <c r="W26" i="7"/>
  <c r="U34" i="7"/>
  <c r="E38" i="7"/>
  <c r="E41" i="7"/>
  <c r="V10" i="7"/>
  <c r="W10" i="7"/>
  <c r="V32" i="7"/>
  <c r="W32" i="7"/>
  <c r="W16" i="7"/>
  <c r="V16" i="7"/>
  <c r="V20" i="7"/>
  <c r="W20" i="7"/>
  <c r="W22" i="7"/>
  <c r="V22" i="7"/>
  <c r="W28" i="7"/>
  <c r="V28" i="7"/>
  <c r="V12" i="7"/>
  <c r="W12" i="7"/>
  <c r="W14" i="7"/>
  <c r="V14" i="7"/>
  <c r="W18" i="7"/>
  <c r="V18" i="7"/>
  <c r="W24" i="7"/>
  <c r="V24" i="7"/>
  <c r="W30" i="7"/>
  <c r="V12" i="6"/>
  <c r="W12" i="6"/>
  <c r="W24" i="6"/>
  <c r="V24" i="6"/>
  <c r="W14" i="6"/>
  <c r="V14" i="6"/>
  <c r="V20" i="6"/>
  <c r="W20" i="6"/>
  <c r="W28" i="6"/>
  <c r="V28" i="6"/>
  <c r="V18" i="6"/>
  <c r="W18" i="6"/>
  <c r="W26" i="6"/>
  <c r="V26" i="6"/>
  <c r="U34" i="6"/>
  <c r="E41" i="6"/>
  <c r="E38" i="6"/>
  <c r="V10" i="6"/>
  <c r="W10" i="6"/>
  <c r="V32" i="6"/>
  <c r="W32" i="6"/>
  <c r="W22" i="6"/>
  <c r="V30" i="6"/>
  <c r="V16" i="6"/>
  <c r="W14" i="5"/>
  <c r="V14" i="5"/>
  <c r="U34" i="5"/>
  <c r="E41" i="5"/>
  <c r="E38" i="5"/>
  <c r="W10" i="5"/>
  <c r="V10" i="5"/>
  <c r="V22" i="5"/>
  <c r="W22" i="5"/>
  <c r="W18" i="5"/>
  <c r="V18" i="5"/>
  <c r="W26" i="5"/>
  <c r="W32" i="5"/>
  <c r="W16" i="5"/>
  <c r="V18" i="4"/>
  <c r="W18" i="4"/>
  <c r="W22" i="4"/>
  <c r="V22" i="4"/>
  <c r="E41" i="4"/>
  <c r="W20" i="4"/>
  <c r="V26" i="4"/>
  <c r="V12" i="4"/>
  <c r="V30" i="4"/>
  <c r="E38" i="4"/>
  <c r="V16" i="4"/>
  <c r="W32" i="4"/>
  <c r="U34" i="4"/>
  <c r="V18" i="3"/>
  <c r="W18" i="3"/>
  <c r="W14" i="3"/>
  <c r="V14" i="3"/>
  <c r="V26" i="3"/>
  <c r="W26" i="3"/>
  <c r="U34" i="3"/>
  <c r="E41" i="3"/>
  <c r="E38" i="3"/>
  <c r="W10" i="3"/>
  <c r="V10" i="3"/>
  <c r="V22" i="3"/>
  <c r="W28" i="3"/>
  <c r="W12" i="3"/>
  <c r="W16" i="3"/>
  <c r="W32" i="3"/>
  <c r="F41" i="25" l="1"/>
  <c r="G41" i="31"/>
  <c r="F41" i="31"/>
  <c r="G38" i="31"/>
  <c r="G41" i="25"/>
  <c r="F38" i="25"/>
  <c r="G38" i="26"/>
  <c r="V34" i="31"/>
  <c r="G41" i="4"/>
  <c r="V34" i="26"/>
  <c r="F38" i="31"/>
  <c r="W34" i="31"/>
  <c r="F38" i="15"/>
  <c r="W34" i="15"/>
  <c r="W34" i="25"/>
  <c r="V34" i="25"/>
  <c r="F41" i="26"/>
  <c r="G41" i="30"/>
  <c r="G38" i="30"/>
  <c r="W34" i="30"/>
  <c r="V34" i="30"/>
  <c r="F41" i="30"/>
  <c r="F38" i="30"/>
  <c r="V34" i="29"/>
  <c r="F41" i="29"/>
  <c r="F38" i="29"/>
  <c r="G41" i="29"/>
  <c r="G38" i="29"/>
  <c r="W34" i="29"/>
  <c r="V34" i="28"/>
  <c r="F41" i="28"/>
  <c r="F38" i="28"/>
  <c r="G41" i="28"/>
  <c r="G38" i="28"/>
  <c r="W34" i="28"/>
  <c r="F38" i="27"/>
  <c r="F41" i="27"/>
  <c r="V34" i="27"/>
  <c r="G41" i="27"/>
  <c r="G38" i="27"/>
  <c r="W34" i="27"/>
  <c r="F38" i="26"/>
  <c r="G41" i="26"/>
  <c r="W34" i="26"/>
  <c r="G38" i="25"/>
  <c r="G41" i="24"/>
  <c r="G38" i="24"/>
  <c r="W34" i="24"/>
  <c r="F41" i="24"/>
  <c r="F38" i="24"/>
  <c r="V34" i="24"/>
  <c r="F41" i="23"/>
  <c r="F38" i="23"/>
  <c r="V34" i="23"/>
  <c r="G41" i="23"/>
  <c r="G38" i="23"/>
  <c r="W34" i="23"/>
  <c r="G41" i="22"/>
  <c r="G38" i="22"/>
  <c r="W34" i="22"/>
  <c r="F38" i="22"/>
  <c r="F41" i="22"/>
  <c r="V34" i="22"/>
  <c r="V34" i="21"/>
  <c r="F41" i="21"/>
  <c r="F38" i="21"/>
  <c r="G41" i="21"/>
  <c r="G38" i="21"/>
  <c r="W34" i="21"/>
  <c r="F38" i="20"/>
  <c r="V34" i="20"/>
  <c r="F41" i="20"/>
  <c r="G41" i="20"/>
  <c r="W34" i="20"/>
  <c r="G38" i="20"/>
  <c r="G41" i="19"/>
  <c r="G38" i="19"/>
  <c r="W34" i="19"/>
  <c r="F38" i="19"/>
  <c r="V34" i="19"/>
  <c r="F41" i="19"/>
  <c r="F41" i="18"/>
  <c r="V34" i="18"/>
  <c r="F38" i="18"/>
  <c r="G41" i="18"/>
  <c r="G38" i="18"/>
  <c r="W34" i="18"/>
  <c r="G41" i="10"/>
  <c r="V34" i="15"/>
  <c r="F41" i="15"/>
  <c r="F41" i="4"/>
  <c r="V34" i="4"/>
  <c r="W34" i="10"/>
  <c r="G38" i="15"/>
  <c r="G41" i="16"/>
  <c r="G38" i="16"/>
  <c r="W34" i="16"/>
  <c r="F41" i="16"/>
  <c r="F38" i="16"/>
  <c r="V34" i="16"/>
  <c r="G41" i="15"/>
  <c r="G41" i="14"/>
  <c r="G38" i="14"/>
  <c r="W34" i="14"/>
  <c r="V34" i="14"/>
  <c r="F41" i="14"/>
  <c r="F38" i="14"/>
  <c r="G41" i="12"/>
  <c r="G38" i="12"/>
  <c r="W34" i="12"/>
  <c r="V34" i="12"/>
  <c r="F41" i="12"/>
  <c r="F38" i="12"/>
  <c r="G41" i="11"/>
  <c r="G38" i="11"/>
  <c r="W34" i="11"/>
  <c r="F41" i="11"/>
  <c r="V34" i="11"/>
  <c r="F38" i="11"/>
  <c r="G38" i="10"/>
  <c r="F41" i="10"/>
  <c r="F38" i="10"/>
  <c r="V34" i="10"/>
  <c r="F41" i="9"/>
  <c r="F38" i="9"/>
  <c r="V34" i="9"/>
  <c r="G41" i="9"/>
  <c r="G38" i="9"/>
  <c r="W34" i="9"/>
  <c r="F41" i="8"/>
  <c r="F38" i="8"/>
  <c r="V34" i="8"/>
  <c r="G41" i="8"/>
  <c r="G38" i="8"/>
  <c r="W34" i="8"/>
  <c r="G41" i="7"/>
  <c r="G38" i="7"/>
  <c r="W34" i="7"/>
  <c r="V34" i="7"/>
  <c r="F41" i="7"/>
  <c r="F38" i="7"/>
  <c r="G41" i="6"/>
  <c r="G38" i="6"/>
  <c r="W34" i="6"/>
  <c r="F41" i="6"/>
  <c r="F38" i="6"/>
  <c r="V34" i="6"/>
  <c r="F38" i="5"/>
  <c r="F41" i="5"/>
  <c r="V34" i="5"/>
  <c r="G41" i="5"/>
  <c r="G38" i="5"/>
  <c r="W34" i="5"/>
  <c r="W34" i="4"/>
  <c r="G38" i="4"/>
  <c r="F38" i="4"/>
  <c r="V34" i="3"/>
  <c r="F41" i="3"/>
  <c r="F38" i="3"/>
  <c r="G41" i="3"/>
  <c r="W34" i="3"/>
  <c r="G38" i="3"/>
  <c r="AF2" i="1" l="1"/>
  <c r="O33" i="1" l="1"/>
  <c r="O31" i="1"/>
  <c r="O29" i="1"/>
  <c r="O27" i="1"/>
  <c r="O25" i="1"/>
  <c r="O23" i="1"/>
  <c r="O21" i="1"/>
  <c r="O19" i="1"/>
  <c r="O11" i="1"/>
  <c r="Q4" i="2" l="1"/>
  <c r="O31" i="2" l="1"/>
  <c r="O23" i="2"/>
  <c r="O29" i="2"/>
  <c r="O21" i="2"/>
  <c r="O27" i="2"/>
  <c r="O19" i="2"/>
  <c r="O33" i="2"/>
  <c r="O25" i="2"/>
  <c r="O11" i="2"/>
  <c r="O13" i="2"/>
  <c r="O15" i="2"/>
  <c r="O17" i="2"/>
  <c r="O17" i="1"/>
  <c r="O15" i="1"/>
  <c r="O13" i="1"/>
  <c r="T33" i="17" l="1"/>
  <c r="N33" i="17"/>
  <c r="K33" i="17"/>
  <c r="T32" i="17"/>
  <c r="Q32" i="17"/>
  <c r="N32" i="17"/>
  <c r="K32" i="17"/>
  <c r="G32" i="17"/>
  <c r="D32" i="17"/>
  <c r="T31" i="17"/>
  <c r="N31" i="17"/>
  <c r="K31" i="17"/>
  <c r="T30" i="17"/>
  <c r="Q30" i="17"/>
  <c r="N30" i="17"/>
  <c r="K30" i="17"/>
  <c r="G30" i="17"/>
  <c r="D30" i="17"/>
  <c r="T29" i="17"/>
  <c r="N29" i="17"/>
  <c r="K29" i="17"/>
  <c r="T28" i="17"/>
  <c r="Q28" i="17"/>
  <c r="N28" i="17"/>
  <c r="K28" i="17"/>
  <c r="G28" i="17"/>
  <c r="D28" i="17"/>
  <c r="T27" i="17"/>
  <c r="N27" i="17"/>
  <c r="K27" i="17"/>
  <c r="T26" i="17"/>
  <c r="Q26" i="17"/>
  <c r="N26" i="17"/>
  <c r="K26" i="17"/>
  <c r="G26" i="17"/>
  <c r="D26" i="17"/>
  <c r="T25" i="17"/>
  <c r="N25" i="17"/>
  <c r="K25" i="17"/>
  <c r="T24" i="17"/>
  <c r="Q24" i="17"/>
  <c r="N24" i="17"/>
  <c r="K24" i="17"/>
  <c r="G24" i="17"/>
  <c r="D24" i="17"/>
  <c r="T23" i="17"/>
  <c r="N23" i="17"/>
  <c r="K23" i="17"/>
  <c r="T22" i="17"/>
  <c r="Q22" i="17"/>
  <c r="N22" i="17"/>
  <c r="K22" i="17"/>
  <c r="G22" i="17"/>
  <c r="D22" i="17"/>
  <c r="Q33" i="2"/>
  <c r="N33" i="2"/>
  <c r="K33" i="2"/>
  <c r="Q32" i="2"/>
  <c r="N32" i="2"/>
  <c r="K32" i="2"/>
  <c r="G32" i="2"/>
  <c r="D32" i="2"/>
  <c r="Q31" i="2"/>
  <c r="N31" i="2"/>
  <c r="K31" i="2"/>
  <c r="Q30" i="2"/>
  <c r="N30" i="2"/>
  <c r="K30" i="2"/>
  <c r="G30" i="2"/>
  <c r="D30" i="2"/>
  <c r="Q29" i="2"/>
  <c r="N29" i="2"/>
  <c r="K29" i="2"/>
  <c r="Q28" i="2"/>
  <c r="N28" i="2"/>
  <c r="K28" i="2"/>
  <c r="G28" i="2"/>
  <c r="D28" i="2"/>
  <c r="Q27" i="2"/>
  <c r="N27" i="2"/>
  <c r="K27" i="2"/>
  <c r="Q26" i="2"/>
  <c r="N26" i="2"/>
  <c r="K26" i="2"/>
  <c r="G26" i="2"/>
  <c r="D26" i="2"/>
  <c r="Q25" i="2"/>
  <c r="N25" i="2"/>
  <c r="K25" i="2"/>
  <c r="Q24" i="2"/>
  <c r="N24" i="2"/>
  <c r="K24" i="2"/>
  <c r="G24" i="2"/>
  <c r="D24" i="2"/>
  <c r="Q23" i="2"/>
  <c r="N23" i="2"/>
  <c r="K23" i="2"/>
  <c r="Q22" i="2"/>
  <c r="N22" i="2"/>
  <c r="K22" i="2"/>
  <c r="G22" i="2"/>
  <c r="D22" i="2"/>
  <c r="T33" i="1"/>
  <c r="Q33" i="1"/>
  <c r="N33" i="1"/>
  <c r="K33" i="1"/>
  <c r="T32" i="1"/>
  <c r="Q32" i="1"/>
  <c r="N32" i="1"/>
  <c r="K32" i="1"/>
  <c r="T31" i="1"/>
  <c r="Q31" i="1"/>
  <c r="N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T24" i="1"/>
  <c r="Q24" i="1"/>
  <c r="N24" i="1"/>
  <c r="K24" i="1"/>
  <c r="T23" i="1"/>
  <c r="Q23" i="1"/>
  <c r="N23" i="1"/>
  <c r="K23" i="1"/>
  <c r="T22" i="1"/>
  <c r="Q22" i="1"/>
  <c r="N22" i="1"/>
  <c r="K22" i="1"/>
  <c r="I5" i="17" l="1"/>
  <c r="Q4" i="17"/>
  <c r="I4" i="17"/>
  <c r="O31" i="17" l="1"/>
  <c r="Q31" i="17" s="1"/>
  <c r="O23" i="17"/>
  <c r="Q23" i="17" s="1"/>
  <c r="O29" i="17"/>
  <c r="Q29" i="17" s="1"/>
  <c r="O21" i="17"/>
  <c r="O27" i="17"/>
  <c r="Q27" i="17" s="1"/>
  <c r="O19" i="17"/>
  <c r="Q19" i="17" s="1"/>
  <c r="O33" i="17"/>
  <c r="Q33" i="17" s="1"/>
  <c r="O25" i="17"/>
  <c r="Q25" i="17" s="1"/>
  <c r="O17" i="17"/>
  <c r="O15" i="17"/>
  <c r="O13" i="17"/>
  <c r="O11" i="17"/>
  <c r="N21" i="17"/>
  <c r="K21" i="17"/>
  <c r="N20" i="17"/>
  <c r="K20" i="17"/>
  <c r="G20" i="17"/>
  <c r="N19" i="17"/>
  <c r="K19" i="17"/>
  <c r="N18" i="17"/>
  <c r="K18" i="17"/>
  <c r="G18" i="17"/>
  <c r="N17" i="17"/>
  <c r="K17" i="17"/>
  <c r="N16" i="17"/>
  <c r="K16" i="17"/>
  <c r="G16" i="17"/>
  <c r="N15" i="17"/>
  <c r="K15" i="17"/>
  <c r="N14" i="17"/>
  <c r="K14" i="17"/>
  <c r="G14" i="17"/>
  <c r="N13" i="17"/>
  <c r="K13" i="17"/>
  <c r="N12" i="17"/>
  <c r="K12" i="17"/>
  <c r="G12" i="17"/>
  <c r="N11" i="17"/>
  <c r="K11" i="17"/>
  <c r="N10" i="17"/>
  <c r="K10" i="17"/>
  <c r="G10" i="17"/>
  <c r="AD2" i="1"/>
  <c r="AB2" i="1"/>
  <c r="Q15" i="2"/>
  <c r="Q20" i="17"/>
  <c r="Q18" i="17"/>
  <c r="Q16" i="17"/>
  <c r="Q14" i="17"/>
  <c r="Q12" i="17"/>
  <c r="Q10" i="17"/>
  <c r="N21" i="2"/>
  <c r="K21" i="2"/>
  <c r="Q20" i="2"/>
  <c r="N20" i="2"/>
  <c r="K20" i="2"/>
  <c r="G20" i="2"/>
  <c r="N19" i="2"/>
  <c r="K19" i="2"/>
  <c r="Q18" i="2"/>
  <c r="N18" i="2"/>
  <c r="K18" i="2"/>
  <c r="G18" i="2"/>
  <c r="N17" i="2"/>
  <c r="K17" i="2"/>
  <c r="Q16" i="2"/>
  <c r="N16" i="2"/>
  <c r="K16" i="2"/>
  <c r="G16" i="2"/>
  <c r="N15" i="2"/>
  <c r="K15" i="2"/>
  <c r="Q14" i="2"/>
  <c r="N14" i="2"/>
  <c r="K14" i="2"/>
  <c r="G14" i="2"/>
  <c r="N13" i="2"/>
  <c r="K13" i="2"/>
  <c r="Q12" i="2"/>
  <c r="N12" i="2"/>
  <c r="K12" i="2"/>
  <c r="G12" i="2"/>
  <c r="N11" i="2"/>
  <c r="K11" i="2"/>
  <c r="Q10" i="2"/>
  <c r="N10" i="2"/>
  <c r="K10" i="2"/>
  <c r="G10" i="2"/>
  <c r="T11" i="17"/>
  <c r="T10" i="17"/>
  <c r="D10" i="17"/>
  <c r="I5" i="2"/>
  <c r="I4" i="2"/>
  <c r="I4" i="13"/>
  <c r="I3" i="13"/>
  <c r="Q13" i="2" l="1"/>
  <c r="Q21" i="2"/>
  <c r="Q11" i="2"/>
  <c r="Q19" i="2"/>
  <c r="Q13" i="17"/>
  <c r="Q17" i="2"/>
  <c r="Q17" i="17"/>
  <c r="Q21" i="17"/>
  <c r="Q11" i="17"/>
  <c r="U10" i="17" s="1"/>
  <c r="Q15" i="17"/>
  <c r="V10" i="17" l="1"/>
  <c r="W10" i="17"/>
  <c r="K12" i="1"/>
  <c r="K14" i="1"/>
  <c r="K16" i="1"/>
  <c r="K18" i="1"/>
  <c r="K20" i="1"/>
  <c r="F25" i="13" l="1"/>
  <c r="C34" i="17"/>
  <c r="T21" i="17"/>
  <c r="T20" i="17"/>
  <c r="D20" i="17"/>
  <c r="T19" i="17"/>
  <c r="T18" i="17"/>
  <c r="D18" i="17"/>
  <c r="T17" i="17"/>
  <c r="T16" i="17"/>
  <c r="D16" i="17"/>
  <c r="T15" i="17"/>
  <c r="T14" i="17"/>
  <c r="D14" i="17"/>
  <c r="T13" i="17"/>
  <c r="T12" i="17"/>
  <c r="D12" i="17"/>
  <c r="F27" i="13"/>
  <c r="E27" i="13"/>
  <c r="C27" i="13"/>
  <c r="G16" i="1"/>
  <c r="D10" i="1"/>
  <c r="I5" i="13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21" i="1"/>
  <c r="Q21" i="1"/>
  <c r="N21" i="1"/>
  <c r="K21" i="1"/>
  <c r="K19" i="1"/>
  <c r="N19" i="1"/>
  <c r="Q19" i="1"/>
  <c r="T19" i="1"/>
  <c r="T17" i="1"/>
  <c r="Q17" i="1"/>
  <c r="N17" i="1"/>
  <c r="K17" i="1"/>
  <c r="K15" i="1"/>
  <c r="N15" i="1"/>
  <c r="Q15" i="1"/>
  <c r="T15" i="1"/>
  <c r="Q13" i="1"/>
  <c r="N13" i="1"/>
  <c r="K13" i="1"/>
  <c r="T13" i="1"/>
  <c r="T11" i="1"/>
  <c r="Q11" i="1"/>
  <c r="N11" i="1"/>
  <c r="K11" i="1"/>
  <c r="F23" i="13"/>
  <c r="E23" i="13"/>
  <c r="D22" i="13"/>
  <c r="D21" i="13"/>
  <c r="D20" i="13"/>
  <c r="D19" i="13"/>
  <c r="D18" i="13"/>
  <c r="D17" i="13"/>
  <c r="D16" i="13"/>
  <c r="D15" i="13"/>
  <c r="D14" i="13"/>
  <c r="D13" i="13"/>
  <c r="D12" i="13"/>
  <c r="C34" i="2"/>
  <c r="D20" i="2"/>
  <c r="D18" i="2"/>
  <c r="D16" i="2"/>
  <c r="D14" i="2"/>
  <c r="D12" i="2"/>
  <c r="D10" i="2"/>
  <c r="C34" i="1"/>
  <c r="G32" i="1"/>
  <c r="D32" i="1"/>
  <c r="G30" i="1"/>
  <c r="D30" i="1"/>
  <c r="G28" i="1"/>
  <c r="D28" i="1"/>
  <c r="G26" i="1"/>
  <c r="D26" i="1"/>
  <c r="G24" i="1"/>
  <c r="D24" i="1"/>
  <c r="G22" i="1"/>
  <c r="D22" i="1"/>
  <c r="Q20" i="1"/>
  <c r="N20" i="1"/>
  <c r="G20" i="1"/>
  <c r="D20" i="1"/>
  <c r="T18" i="1"/>
  <c r="Q18" i="1"/>
  <c r="N18" i="1"/>
  <c r="G18" i="1"/>
  <c r="D18" i="1"/>
  <c r="T16" i="1"/>
  <c r="Q16" i="1"/>
  <c r="N16" i="1"/>
  <c r="T14" i="1"/>
  <c r="Q14" i="1"/>
  <c r="N14" i="1"/>
  <c r="G14" i="1"/>
  <c r="D14" i="1"/>
  <c r="T12" i="1"/>
  <c r="Q12" i="1"/>
  <c r="N12" i="1"/>
  <c r="G12" i="1"/>
  <c r="D12" i="1"/>
  <c r="T10" i="1"/>
  <c r="Q10" i="1"/>
  <c r="N10" i="1"/>
  <c r="K10" i="1"/>
  <c r="G10" i="1"/>
  <c r="C41" i="1" l="1"/>
  <c r="I13" i="13"/>
  <c r="I11" i="13"/>
  <c r="I16" i="13"/>
  <c r="I15" i="13"/>
  <c r="C41" i="2"/>
  <c r="I14" i="13"/>
  <c r="I12" i="13"/>
  <c r="I18" i="13"/>
  <c r="I20" i="13"/>
  <c r="I22" i="13"/>
  <c r="I19" i="13"/>
  <c r="I21" i="13"/>
  <c r="I17" i="13"/>
  <c r="U22" i="17"/>
  <c r="V22" i="17" s="1"/>
  <c r="G34" i="17"/>
  <c r="G34" i="2"/>
  <c r="D34" i="17"/>
  <c r="U14" i="17"/>
  <c r="W14" i="17" s="1"/>
  <c r="U26" i="17"/>
  <c r="W26" i="17" s="1"/>
  <c r="U12" i="17"/>
  <c r="V12" i="17" s="1"/>
  <c r="U16" i="17"/>
  <c r="W16" i="17" s="1"/>
  <c r="U20" i="17"/>
  <c r="V20" i="17" s="1"/>
  <c r="U24" i="17"/>
  <c r="U28" i="17"/>
  <c r="U18" i="2"/>
  <c r="V18" i="2" s="1"/>
  <c r="U26" i="2"/>
  <c r="V26" i="2" s="1"/>
  <c r="U10" i="2"/>
  <c r="V10" i="2" s="1"/>
  <c r="U14" i="2"/>
  <c r="W14" i="2" s="1"/>
  <c r="U16" i="2"/>
  <c r="W16" i="2" s="1"/>
  <c r="U28" i="2"/>
  <c r="W28" i="2" s="1"/>
  <c r="U22" i="2"/>
  <c r="U24" i="2"/>
  <c r="V24" i="2" s="1"/>
  <c r="U32" i="2"/>
  <c r="W32" i="2" s="1"/>
  <c r="U30" i="2"/>
  <c r="V30" i="2" s="1"/>
  <c r="D27" i="13"/>
  <c r="U30" i="1"/>
  <c r="V30" i="1" s="1"/>
  <c r="G34" i="1"/>
  <c r="U20" i="1"/>
  <c r="V20" i="1" s="1"/>
  <c r="U24" i="1"/>
  <c r="V24" i="1" s="1"/>
  <c r="U28" i="1"/>
  <c r="W28" i="1" s="1"/>
  <c r="U12" i="2"/>
  <c r="W12" i="2" s="1"/>
  <c r="U20" i="2"/>
  <c r="D34" i="1"/>
  <c r="U22" i="1"/>
  <c r="V22" i="1" s="1"/>
  <c r="D38" i="1"/>
  <c r="C38" i="1"/>
  <c r="U10" i="1"/>
  <c r="W10" i="1" s="1"/>
  <c r="U18" i="1"/>
  <c r="W18" i="1" s="1"/>
  <c r="U16" i="1"/>
  <c r="W16" i="1" s="1"/>
  <c r="U12" i="1"/>
  <c r="W12" i="1" s="1"/>
  <c r="U14" i="1"/>
  <c r="W14" i="1" s="1"/>
  <c r="D34" i="2"/>
  <c r="C38" i="2"/>
  <c r="D41" i="1"/>
  <c r="U32" i="1"/>
  <c r="U26" i="1"/>
  <c r="D23" i="13"/>
  <c r="U18" i="17"/>
  <c r="U32" i="17"/>
  <c r="D41" i="2"/>
  <c r="D38" i="2"/>
  <c r="C41" i="17"/>
  <c r="C38" i="17"/>
  <c r="D38" i="17"/>
  <c r="U30" i="17"/>
  <c r="W30" i="17" s="1"/>
  <c r="D41" i="17"/>
  <c r="W30" i="1" l="1"/>
  <c r="V28" i="1"/>
  <c r="V14" i="17"/>
  <c r="W22" i="17"/>
  <c r="W26" i="2"/>
  <c r="V14" i="2"/>
  <c r="V16" i="17"/>
  <c r="V28" i="2"/>
  <c r="V26" i="17"/>
  <c r="E41" i="17"/>
  <c r="W18" i="2"/>
  <c r="W12" i="17"/>
  <c r="W10" i="2"/>
  <c r="W28" i="17"/>
  <c r="V28" i="17"/>
  <c r="V24" i="17"/>
  <c r="W24" i="17"/>
  <c r="W20" i="17"/>
  <c r="I23" i="13"/>
  <c r="I27" i="13"/>
  <c r="E38" i="2"/>
  <c r="V16" i="2"/>
  <c r="E41" i="2"/>
  <c r="V12" i="2"/>
  <c r="V22" i="2"/>
  <c r="W22" i="2"/>
  <c r="U34" i="2"/>
  <c r="W30" i="2"/>
  <c r="V32" i="2"/>
  <c r="W24" i="2"/>
  <c r="W20" i="1"/>
  <c r="G41" i="1" s="1"/>
  <c r="V10" i="1"/>
  <c r="W24" i="1"/>
  <c r="V20" i="2"/>
  <c r="W20" i="2"/>
  <c r="I25" i="13"/>
  <c r="W22" i="1"/>
  <c r="V18" i="1"/>
  <c r="V14" i="1"/>
  <c r="V12" i="1"/>
  <c r="V16" i="1"/>
  <c r="E41" i="1"/>
  <c r="E38" i="1"/>
  <c r="W32" i="17"/>
  <c r="V32" i="17"/>
  <c r="W26" i="1"/>
  <c r="V26" i="1"/>
  <c r="U34" i="1"/>
  <c r="V30" i="17"/>
  <c r="E38" i="17"/>
  <c r="U34" i="17"/>
  <c r="W18" i="17"/>
  <c r="V18" i="17"/>
  <c r="V32" i="1"/>
  <c r="W32" i="1"/>
  <c r="G38" i="1" l="1"/>
  <c r="G11" i="13"/>
  <c r="G38" i="2"/>
  <c r="J18" i="13"/>
  <c r="H18" i="13" s="1"/>
  <c r="G20" i="13"/>
  <c r="J21" i="13"/>
  <c r="H21" i="13" s="1"/>
  <c r="G19" i="13"/>
  <c r="J20" i="13"/>
  <c r="H20" i="13" s="1"/>
  <c r="J17" i="13"/>
  <c r="H17" i="13" s="1"/>
  <c r="G21" i="13"/>
  <c r="G22" i="13"/>
  <c r="G17" i="13"/>
  <c r="G18" i="13"/>
  <c r="J22" i="13"/>
  <c r="H22" i="13" s="1"/>
  <c r="J19" i="13"/>
  <c r="H19" i="13" s="1"/>
  <c r="K18" i="13"/>
  <c r="J16" i="13"/>
  <c r="H16" i="13" s="1"/>
  <c r="G14" i="13"/>
  <c r="G15" i="13"/>
  <c r="J11" i="13"/>
  <c r="H11" i="13" s="1"/>
  <c r="J12" i="13"/>
  <c r="H12" i="13" s="1"/>
  <c r="G13" i="13"/>
  <c r="G12" i="13"/>
  <c r="J13" i="13"/>
  <c r="H13" i="13" s="1"/>
  <c r="J14" i="13"/>
  <c r="H14" i="13" s="1"/>
  <c r="G16" i="13"/>
  <c r="J15" i="13"/>
  <c r="H15" i="13" s="1"/>
  <c r="L21" i="13"/>
  <c r="L20" i="13"/>
  <c r="V34" i="17"/>
  <c r="L13" i="13"/>
  <c r="K15" i="13"/>
  <c r="K12" i="13"/>
  <c r="L15" i="13"/>
  <c r="L12" i="13"/>
  <c r="V34" i="2"/>
  <c r="K14" i="13"/>
  <c r="K13" i="13"/>
  <c r="L16" i="13"/>
  <c r="F41" i="17"/>
  <c r="L14" i="13"/>
  <c r="K21" i="13"/>
  <c r="L11" i="13"/>
  <c r="K11" i="13"/>
  <c r="K20" i="13"/>
  <c r="L18" i="13"/>
  <c r="W34" i="1"/>
  <c r="V34" i="1"/>
  <c r="F41" i="1"/>
  <c r="K16" i="13"/>
  <c r="W34" i="2"/>
  <c r="G41" i="2"/>
  <c r="F41" i="2"/>
  <c r="F38" i="2"/>
  <c r="F38" i="1"/>
  <c r="K17" i="13"/>
  <c r="L17" i="13"/>
  <c r="G38" i="17"/>
  <c r="W34" i="17"/>
  <c r="G41" i="17"/>
  <c r="L22" i="13"/>
  <c r="K22" i="13"/>
  <c r="L19" i="13"/>
  <c r="K19" i="13"/>
  <c r="F38" i="17"/>
  <c r="L27" i="13" l="1"/>
  <c r="K27" i="13"/>
  <c r="L25" i="13"/>
  <c r="K23" i="13"/>
  <c r="K25" i="13"/>
  <c r="L23" i="13"/>
  <c r="G25" i="13"/>
  <c r="G23" i="13"/>
  <c r="G27" i="13"/>
  <c r="J25" i="13"/>
  <c r="J27" i="13"/>
  <c r="H25" i="13"/>
  <c r="J23" i="13"/>
  <c r="H23" i="13" l="1"/>
  <c r="H2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AD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R6/4～7月
</t>
        </r>
      </text>
    </comment>
    <comment ref="AF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R6/8～
</t>
        </r>
      </text>
    </comment>
    <comment ref="C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I4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事業所番号を入力。
他のシートには自動出力されます。</t>
        </r>
      </text>
    </comment>
    <comment ref="Q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プルダウンで選択。
他のシートには自動出力されます。</t>
        </r>
      </text>
    </comment>
    <comment ref="C5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  <comment ref="I5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事業所名を入力。
他のシートには自動出力されます。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B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C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D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E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4" authorId="0" shapeId="0" xr:uid="{00000000-0006-0000-0F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0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0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1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1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3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4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4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5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5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6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6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7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7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8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8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9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9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A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A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B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B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C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C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D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D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相模原市役所</author>
  </authors>
  <commentList>
    <comment ref="C2" authorId="0" shapeId="0" xr:uid="{00000000-0006-0000-1E00-000001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軽減対象者の保険者（市町村名）を入力。</t>
        </r>
      </text>
    </comment>
    <comment ref="C4" authorId="0" shapeId="0" xr:uid="{00000000-0006-0000-1E00-000002000000}">
      <text>
        <r>
          <rPr>
            <b/>
            <sz val="9"/>
            <color indexed="81"/>
            <rFont val="MS P ゴシック"/>
            <family val="3"/>
            <charset val="128"/>
          </rPr>
          <t>軽減対象者の被保険者番号を入力。</t>
        </r>
      </text>
    </comment>
    <comment ref="C5" authorId="1" shapeId="0" xr:uid="{00000000-0006-0000-1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軽減対象者の氏名（カタカナ）を入力。</t>
        </r>
      </text>
    </comment>
  </commentList>
</comments>
</file>

<file path=xl/sharedStrings.xml><?xml version="1.0" encoding="utf-8"?>
<sst xmlns="http://schemas.openxmlformats.org/spreadsheetml/2006/main" count="2791" uniqueCount="106">
  <si>
    <t>1氏名</t>
    <phoneticPr fontId="2"/>
  </si>
  <si>
    <t>※黄色のセルに入力してください。</t>
    <rPh sb="1" eb="3">
      <t>キイロ</t>
    </rPh>
    <rPh sb="7" eb="9">
      <t>ニュウリョク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</si>
  <si>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</si>
  <si>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訪問介護</t>
    <rPh sb="0" eb="2">
      <t>ホウモン</t>
    </rPh>
    <rPh sb="2" eb="4">
      <t>カイゴ</t>
    </rPh>
    <phoneticPr fontId="2"/>
  </si>
  <si>
    <r>
      <t xml:space="preserve">③居住費
</t>
    </r>
    <r>
      <rPr>
        <u/>
        <sz val="11"/>
        <rFont val="ＭＳ Ｐゴシック"/>
        <family val="3"/>
        <charset val="128"/>
      </rPr>
      <t>上段（１日あたりの負担限度額×利用日数×25％）</t>
    </r>
    <r>
      <rPr>
        <sz val="11"/>
        <rFont val="ＭＳ Ｐゴシック"/>
        <family val="3"/>
        <charset val="128"/>
      </rPr>
      <t xml:space="preserve">
</t>
    </r>
    <r>
      <rPr>
        <u/>
        <sz val="11"/>
        <rFont val="ＭＳ Ｐゴシック"/>
        <family val="3"/>
        <charset val="128"/>
      </rPr>
      <t>※生活保護受給の場合は下段（１日あたりの負担限度額×利用日数×100％）</t>
    </r>
    <rPh sb="1" eb="3">
      <t>キョジュウ</t>
    </rPh>
    <rPh sb="3" eb="4">
      <t>ヒ</t>
    </rPh>
    <rPh sb="5" eb="7">
      <t>ジョウダン</t>
    </rPh>
    <rPh sb="9" eb="10">
      <t>ニチ</t>
    </rPh>
    <rPh sb="14" eb="16">
      <t>フタン</t>
    </rPh>
    <rPh sb="16" eb="18">
      <t>ゲンド</t>
    </rPh>
    <rPh sb="18" eb="19">
      <t>ガク</t>
    </rPh>
    <rPh sb="20" eb="22">
      <t>リヨウ</t>
    </rPh>
    <rPh sb="22" eb="24">
      <t>ニッスウ</t>
    </rPh>
    <rPh sb="31" eb="33">
      <t>セイカツ</t>
    </rPh>
    <rPh sb="33" eb="35">
      <t>ホゴ</t>
    </rPh>
    <rPh sb="35" eb="37">
      <t>ジュキュウ</t>
    </rPh>
    <rPh sb="38" eb="40">
      <t>バアイ</t>
    </rPh>
    <rPh sb="41" eb="43">
      <t>カダン</t>
    </rPh>
    <rPh sb="45" eb="46">
      <t>ニチ</t>
    </rPh>
    <rPh sb="50" eb="52">
      <t>フタン</t>
    </rPh>
    <rPh sb="52" eb="54">
      <t>ゲンド</t>
    </rPh>
    <rPh sb="54" eb="55">
      <t>ガク</t>
    </rPh>
    <rPh sb="56" eb="58">
      <t>リヨウ</t>
    </rPh>
    <rPh sb="58" eb="59">
      <t>ヒ</t>
    </rPh>
    <rPh sb="59" eb="60">
      <t>カズ</t>
    </rPh>
    <phoneticPr fontId="2"/>
  </si>
  <si>
    <t>②＋③計</t>
    <rPh sb="3" eb="4">
      <t>ケイ</t>
    </rPh>
    <phoneticPr fontId="2"/>
  </si>
  <si>
    <t>①+②+③
月毎の軽減総額</t>
    <rPh sb="6" eb="8">
      <t>ツキゴト</t>
    </rPh>
    <rPh sb="9" eb="11">
      <t>ケイゲン</t>
    </rPh>
    <rPh sb="11" eb="13">
      <t>ソウガク</t>
    </rPh>
    <phoneticPr fontId="2"/>
  </si>
  <si>
    <t>通所介護</t>
    <rPh sb="0" eb="2">
      <t>ツウショ</t>
    </rPh>
    <rPh sb="2" eb="4">
      <t>カイゴ</t>
    </rPh>
    <phoneticPr fontId="2"/>
  </si>
  <si>
    <t>ユニット型個室</t>
    <rPh sb="4" eb="5">
      <t>カタ</t>
    </rPh>
    <rPh sb="5" eb="7">
      <t>コシツ</t>
    </rPh>
    <phoneticPr fontId="2"/>
  </si>
  <si>
    <t>従来型個室</t>
    <rPh sb="0" eb="3">
      <t>ジュウライガタ</t>
    </rPh>
    <rPh sb="3" eb="5">
      <t>コシツ</t>
    </rPh>
    <phoneticPr fontId="2"/>
  </si>
  <si>
    <t>多床室</t>
    <rPh sb="0" eb="3">
      <t>タショウシツ</t>
    </rPh>
    <phoneticPr fontId="2"/>
  </si>
  <si>
    <t>計</t>
    <rPh sb="0" eb="1">
      <t>ケイ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</si>
  <si>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</si>
  <si>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利用者負担額</t>
    <rPh sb="0" eb="2">
      <t>リヨウ</t>
    </rPh>
    <rPh sb="2" eb="3">
      <t>シャ</t>
    </rPh>
    <rPh sb="3" eb="5">
      <t>フタン</t>
    </rPh>
    <rPh sb="5" eb="6">
      <t>ガク</t>
    </rPh>
    <phoneticPr fontId="2"/>
  </si>
  <si>
    <t>軽減額</t>
    <rPh sb="0" eb="2">
      <t>ケイゲン</t>
    </rPh>
    <rPh sb="2" eb="3">
      <t>ガク</t>
    </rPh>
    <phoneticPr fontId="2"/>
  </si>
  <si>
    <t>円/日</t>
    <rPh sb="0" eb="1">
      <t>エン</t>
    </rPh>
    <rPh sb="2" eb="3">
      <t>ヒ</t>
    </rPh>
    <phoneticPr fontId="2"/>
  </si>
  <si>
    <t>日数</t>
    <rPh sb="0" eb="1">
      <t>ヒ</t>
    </rPh>
    <rPh sb="1" eb="2">
      <t>スウ</t>
    </rPh>
    <phoneticPr fontId="2"/>
  </si>
  <si>
    <t>日数</t>
    <rPh sb="0" eb="2">
      <t>ニッスウ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</si>
  <si>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</si>
  <si>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</si>
  <si>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</si>
  <si>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</si>
  <si>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</si>
  <si>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</si>
  <si>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</si>
  <si>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</si>
  <si>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利用者負担総額等明細</t>
    <phoneticPr fontId="2"/>
  </si>
  <si>
    <t>提供年月</t>
    <rPh sb="0" eb="2">
      <t>テイキョウ</t>
    </rPh>
    <rPh sb="2" eb="4">
      <t>ネンゲツ</t>
    </rPh>
    <phoneticPr fontId="2"/>
  </si>
  <si>
    <t>事業所状況欄</t>
    <rPh sb="0" eb="3">
      <t>ジギョウショ</t>
    </rPh>
    <rPh sb="3" eb="5">
      <t>ジョウキョウ</t>
    </rPh>
    <rPh sb="5" eb="6">
      <t>ラン</t>
    </rPh>
    <phoneticPr fontId="2"/>
  </si>
  <si>
    <t>②軽減総額</t>
    <rPh sb="1" eb="3">
      <t>ケイゲン</t>
    </rPh>
    <rPh sb="3" eb="5">
      <t>ソウガク</t>
    </rPh>
    <phoneticPr fontId="2"/>
  </si>
  <si>
    <t>件数</t>
    <rPh sb="0" eb="2">
      <t>ケンスウ</t>
    </rPh>
    <phoneticPr fontId="2"/>
  </si>
  <si>
    <t>合計金額</t>
    <rPh sb="0" eb="2">
      <t>ゴウケイ</t>
    </rPh>
    <rPh sb="2" eb="4">
      <t>キンガク</t>
    </rPh>
    <phoneticPr fontId="2"/>
  </si>
  <si>
    <t>③うち
相模原市被保険者分
軽減総額</t>
    <phoneticPr fontId="2"/>
  </si>
  <si>
    <t>サービス費</t>
    <rPh sb="4" eb="5">
      <t>ヒ</t>
    </rPh>
    <phoneticPr fontId="2"/>
  </si>
  <si>
    <t>食費・居住費</t>
    <rPh sb="0" eb="2">
      <t>ショクヒ</t>
    </rPh>
    <phoneticPr fontId="2"/>
  </si>
  <si>
    <t>合計</t>
    <rPh sb="0" eb="2">
      <t>ゴウケイ</t>
    </rPh>
    <phoneticPr fontId="2"/>
  </si>
  <si>
    <t>※複数のサービスで軽減対象者がいる場合は、サービスごとに別ファイルを作成してください。</t>
    <rPh sb="1" eb="3">
      <t>フクスウ</t>
    </rPh>
    <rPh sb="9" eb="11">
      <t>ケイゲン</t>
    </rPh>
    <rPh sb="11" eb="13">
      <t>タイショウ</t>
    </rPh>
    <rPh sb="13" eb="14">
      <t>シャ</t>
    </rPh>
    <rPh sb="17" eb="19">
      <t>バアイ</t>
    </rPh>
    <rPh sb="28" eb="29">
      <t>ベツ</t>
    </rPh>
    <rPh sb="34" eb="36">
      <t>サクセイ</t>
    </rPh>
    <phoneticPr fontId="2"/>
  </si>
  <si>
    <t>生保</t>
    <rPh sb="0" eb="2">
      <t>セイホ</t>
    </rPh>
    <phoneticPr fontId="2"/>
  </si>
  <si>
    <t>生保以外</t>
    <rPh sb="0" eb="2">
      <t>セイホ</t>
    </rPh>
    <rPh sb="2" eb="4">
      <t>イガイ</t>
    </rPh>
    <phoneticPr fontId="2"/>
  </si>
  <si>
    <t>介護老人福祉施設サービス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</si>
  <si>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r>
      <t xml:space="preserve">①サービス費
（利用者負担額×25％）
</t>
    </r>
    <r>
      <rPr>
        <sz val="9"/>
        <rFont val="ＭＳ Ｐゴシック"/>
        <family val="3"/>
        <charset val="128"/>
      </rPr>
      <t>※小数点以下切捨て
※生活保護受給者は軽減無し
※サービス種別、利用者負担段階によっては軽減無し</t>
    </r>
    <rPh sb="5" eb="6">
      <t>ヒ</t>
    </rPh>
    <rPh sb="8" eb="10">
      <t>リヨウ</t>
    </rPh>
    <rPh sb="10" eb="11">
      <t>シャ</t>
    </rPh>
    <rPh sb="11" eb="13">
      <t>フタン</t>
    </rPh>
    <rPh sb="13" eb="14">
      <t>ガク</t>
    </rPh>
    <rPh sb="21" eb="24">
      <t>ショウスウテン</t>
    </rPh>
    <rPh sb="24" eb="26">
      <t>イカ</t>
    </rPh>
    <rPh sb="26" eb="28">
      <t>キリス</t>
    </rPh>
    <rPh sb="31" eb="33">
      <t>セイカツ</t>
    </rPh>
    <rPh sb="33" eb="35">
      <t>ホゴ</t>
    </rPh>
    <rPh sb="35" eb="38">
      <t>ジュキュウシャ</t>
    </rPh>
    <rPh sb="39" eb="41">
      <t>ケイゲン</t>
    </rPh>
    <rPh sb="41" eb="42">
      <t>ナ</t>
    </rPh>
    <rPh sb="49" eb="51">
      <t>シュベツ</t>
    </rPh>
    <rPh sb="52" eb="55">
      <t>リヨウシャ</t>
    </rPh>
    <rPh sb="55" eb="57">
      <t>フタン</t>
    </rPh>
    <rPh sb="57" eb="59">
      <t>ダンカイ</t>
    </rPh>
    <rPh sb="64" eb="66">
      <t>ケイゲン</t>
    </rPh>
    <rPh sb="66" eb="67">
      <t>ナ</t>
    </rPh>
    <phoneticPr fontId="2"/>
  </si>
  <si>
    <t>介護予防訪問介護(総合事業の訪問事業（現行相当のみ）を含む)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</si>
  <si>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介護予防通所介護(総合事業の通所事業（現行相当のみ）を含む)</t>
    <rPh sb="0" eb="2">
      <t>カイゴ</t>
    </rPh>
    <rPh sb="2" eb="4">
      <t>ヨボウ</t>
    </rPh>
    <rPh sb="4" eb="6">
      <t>ツウショ</t>
    </rPh>
    <rPh sb="6" eb="8">
      <t>カイゴ</t>
    </rPh>
    <rPh sb="14" eb="16">
      <t>ツウショ</t>
    </rPh>
    <rPh sb="16" eb="18">
      <t>ジギョウ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</si>
  <si>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</si>
  <si>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食費
軽減額</t>
    <rPh sb="0" eb="2">
      <t>ショクヒ</t>
    </rPh>
    <rPh sb="3" eb="5">
      <t>ケイゲン</t>
    </rPh>
    <rPh sb="5" eb="6">
      <t>ガク</t>
    </rPh>
    <phoneticPr fontId="2"/>
  </si>
  <si>
    <t>居住費
軽減額</t>
    <rPh sb="0" eb="2">
      <t>キョジュウ</t>
    </rPh>
    <rPh sb="2" eb="3">
      <t>ヒ</t>
    </rPh>
    <rPh sb="4" eb="6">
      <t>ケイゲン</t>
    </rPh>
    <rPh sb="6" eb="7">
      <t>ガク</t>
    </rPh>
    <phoneticPr fontId="2"/>
  </si>
  <si>
    <t>総軽減額</t>
    <rPh sb="0" eb="1">
      <t>ソウ</t>
    </rPh>
    <rPh sb="1" eb="3">
      <t>ケイゲン</t>
    </rPh>
    <rPh sb="3" eb="4">
      <t>ガク</t>
    </rPh>
    <phoneticPr fontId="2"/>
  </si>
  <si>
    <t>サービス費
軽減額</t>
    <rPh sb="4" eb="5">
      <t>ヒ</t>
    </rPh>
    <rPh sb="6" eb="8">
      <t>ケイゲン</t>
    </rPh>
    <rPh sb="8" eb="9">
      <t>ガク</t>
    </rPh>
    <phoneticPr fontId="2"/>
  </si>
  <si>
    <t>食費居住費
軽減総額</t>
    <rPh sb="0" eb="2">
      <t>ショクヒ</t>
    </rPh>
    <rPh sb="2" eb="4">
      <t>キョジュウ</t>
    </rPh>
    <rPh sb="4" eb="5">
      <t>ヒ</t>
    </rPh>
    <rPh sb="6" eb="8">
      <t>ケイゲン</t>
    </rPh>
    <rPh sb="8" eb="10">
      <t>ソウガク</t>
    </rPh>
    <phoneticPr fontId="2"/>
  </si>
  <si>
    <t>ユニット型個室的多床室</t>
    <rPh sb="4" eb="5">
      <t>ガタ</t>
    </rPh>
    <rPh sb="5" eb="7">
      <t>コシツ</t>
    </rPh>
    <rPh sb="7" eb="8">
      <t>テキ</t>
    </rPh>
    <rPh sb="8" eb="11">
      <t>タショウシツ</t>
    </rPh>
    <phoneticPr fontId="2"/>
  </si>
  <si>
    <r>
      <t xml:space="preserve">②食費（1日あたりの負担限度額×利用日数×25％）
</t>
    </r>
    <r>
      <rPr>
        <sz val="9"/>
        <rFont val="ＭＳ Ｐゴシック"/>
        <family val="3"/>
        <charset val="128"/>
      </rPr>
      <t>※小数点以下切捨て
※生活保護受給者は軽減無し
※通所介護の場合は、１日あたりの食費×利用日数</t>
    </r>
    <rPh sb="1" eb="3">
      <t>ショクヒ</t>
    </rPh>
    <rPh sb="5" eb="6">
      <t>ニチ</t>
    </rPh>
    <rPh sb="10" eb="12">
      <t>フタン</t>
    </rPh>
    <rPh sb="12" eb="14">
      <t>ゲンド</t>
    </rPh>
    <rPh sb="14" eb="15">
      <t>ガク</t>
    </rPh>
    <rPh sb="16" eb="18">
      <t>リヨウ</t>
    </rPh>
    <rPh sb="18" eb="20">
      <t>ニッスウ</t>
    </rPh>
    <rPh sb="51" eb="53">
      <t>ツウショ</t>
    </rPh>
    <rPh sb="53" eb="55">
      <t>カイゴ</t>
    </rPh>
    <rPh sb="56" eb="58">
      <t>バアイ</t>
    </rPh>
    <rPh sb="61" eb="62">
      <t>ニチ</t>
    </rPh>
    <rPh sb="66" eb="68">
      <t>ショクヒ</t>
    </rPh>
    <rPh sb="69" eb="71">
      <t>リヨウ</t>
    </rPh>
    <rPh sb="71" eb="73">
      <t>ニッスウ</t>
    </rPh>
    <phoneticPr fontId="2"/>
  </si>
  <si>
    <t>「①本来受領すべき利用者負担総額（全利用者の１割～３割負担部分と食費居住費の合計）」には、サービス利用者の全員分を入力してください。</t>
    <rPh sb="2" eb="4">
      <t>ホンライ</t>
    </rPh>
    <rPh sb="4" eb="6">
      <t>ジュリョウ</t>
    </rPh>
    <rPh sb="9" eb="12">
      <t>リヨウシャ</t>
    </rPh>
    <rPh sb="12" eb="14">
      <t>フタン</t>
    </rPh>
    <rPh sb="14" eb="16">
      <t>ソウガク</t>
    </rPh>
    <rPh sb="17" eb="18">
      <t>ゼン</t>
    </rPh>
    <rPh sb="18" eb="21">
      <t>リヨウシャ</t>
    </rPh>
    <rPh sb="23" eb="24">
      <t>ワリ</t>
    </rPh>
    <rPh sb="26" eb="27">
      <t>ワリ</t>
    </rPh>
    <rPh sb="27" eb="29">
      <t>フタン</t>
    </rPh>
    <rPh sb="29" eb="31">
      <t>ブブン</t>
    </rPh>
    <rPh sb="32" eb="34">
      <t>ショクヒ</t>
    </rPh>
    <rPh sb="34" eb="36">
      <t>キョジュウ</t>
    </rPh>
    <rPh sb="36" eb="37">
      <t>ヒ</t>
    </rPh>
    <rPh sb="38" eb="40">
      <t>ゴウケイ</t>
    </rPh>
    <rPh sb="49" eb="52">
      <t>リヨウシャ</t>
    </rPh>
    <rPh sb="53" eb="55">
      <t>ゼンイン</t>
    </rPh>
    <rPh sb="55" eb="56">
      <t>ブン</t>
    </rPh>
    <rPh sb="57" eb="59">
      <t>ニュウリョク</t>
    </rPh>
    <phoneticPr fontId="2"/>
  </si>
  <si>
    <r>
      <t>①本来受領すべき利用者負担総額
（</t>
    </r>
    <r>
      <rPr>
        <b/>
        <sz val="11"/>
        <color indexed="10"/>
        <rFont val="ＭＳ Ｐゴシック"/>
        <family val="3"/>
        <charset val="128"/>
      </rPr>
      <t>全利用者の１割～３割負担部分と食費・居住費の合計</t>
    </r>
    <r>
      <rPr>
        <sz val="11"/>
        <rFont val="ＭＳ Ｐゴシック"/>
        <family val="3"/>
        <charset val="128"/>
      </rPr>
      <t>）</t>
    </r>
    <rPh sb="1" eb="3">
      <t>ホンライ</t>
    </rPh>
    <rPh sb="3" eb="5">
      <t>ジュリョウ</t>
    </rPh>
    <rPh sb="8" eb="11">
      <t>リヨウシャ</t>
    </rPh>
    <rPh sb="11" eb="13">
      <t>フタン</t>
    </rPh>
    <rPh sb="13" eb="15">
      <t>ソウガク</t>
    </rPh>
    <rPh sb="17" eb="18">
      <t>ゼン</t>
    </rPh>
    <rPh sb="18" eb="20">
      <t>リヨウ</t>
    </rPh>
    <rPh sb="20" eb="21">
      <t>シャ</t>
    </rPh>
    <rPh sb="23" eb="24">
      <t>ワリ</t>
    </rPh>
    <rPh sb="26" eb="27">
      <t>ワリ</t>
    </rPh>
    <rPh sb="27" eb="29">
      <t>フタン</t>
    </rPh>
    <rPh sb="29" eb="30">
      <t>ブ</t>
    </rPh>
    <rPh sb="30" eb="31">
      <t>ブン</t>
    </rPh>
    <rPh sb="32" eb="34">
      <t>ショクヒ</t>
    </rPh>
    <rPh sb="35" eb="37">
      <t>キョジュウ</t>
    </rPh>
    <rPh sb="37" eb="38">
      <t>ヒ</t>
    </rPh>
    <rPh sb="39" eb="41">
      <t>ゴウケイ</t>
    </rPh>
    <phoneticPr fontId="2"/>
  </si>
  <si>
    <t>上半期実績報告用</t>
    <rPh sb="0" eb="3">
      <t>カミハンキ</t>
    </rPh>
    <rPh sb="3" eb="5">
      <t>ジッセキ</t>
    </rPh>
    <rPh sb="5" eb="8">
      <t>ホウコクヨウ</t>
    </rPh>
    <phoneticPr fontId="2"/>
  </si>
  <si>
    <t>上半期実績
報告用</t>
    <rPh sb="0" eb="3">
      <t>カミハンキ</t>
    </rPh>
    <rPh sb="3" eb="5">
      <t>ジッセキ</t>
    </rPh>
    <rPh sb="6" eb="9">
      <t>ホウコクヨウ</t>
    </rPh>
    <phoneticPr fontId="2"/>
  </si>
  <si>
    <t>事務処理欄</t>
    <rPh sb="0" eb="2">
      <t>ジム</t>
    </rPh>
    <rPh sb="2" eb="4">
      <t>ショリ</t>
    </rPh>
    <rPh sb="4" eb="5">
      <t>ラン</t>
    </rPh>
    <phoneticPr fontId="2"/>
  </si>
  <si>
    <t>有無</t>
    <rPh sb="0" eb="2">
      <t>ウム</t>
    </rPh>
    <phoneticPr fontId="2"/>
  </si>
  <si>
    <t>期間</t>
    <rPh sb="0" eb="2">
      <t>キカン</t>
    </rPh>
    <phoneticPr fontId="2"/>
  </si>
  <si>
    <t>高額</t>
    <rPh sb="0" eb="2">
      <t>コウガク</t>
    </rPh>
    <phoneticPr fontId="2"/>
  </si>
  <si>
    <t>段階</t>
    <rPh sb="0" eb="2">
      <t>ダンカイ</t>
    </rPh>
    <phoneticPr fontId="2"/>
  </si>
  <si>
    <t>社福</t>
    <rPh sb="0" eb="2">
      <t>シャフク</t>
    </rPh>
    <phoneticPr fontId="2"/>
  </si>
  <si>
    <t>負担
限度</t>
    <rPh sb="0" eb="2">
      <t>フタン</t>
    </rPh>
    <rPh sb="3" eb="5">
      <t>ゲンド</t>
    </rPh>
    <phoneticPr fontId="2"/>
  </si>
  <si>
    <t>施設</t>
    <rPh sb="0" eb="2">
      <t>シセツ</t>
    </rPh>
    <phoneticPr fontId="2"/>
  </si>
  <si>
    <t>短期</t>
    <rPh sb="0" eb="2">
      <t>タンキ</t>
    </rPh>
    <phoneticPr fontId="2"/>
  </si>
  <si>
    <t>老短</t>
    <rPh sb="0" eb="1">
      <t>ロウ</t>
    </rPh>
    <rPh sb="1" eb="2">
      <t>タン</t>
    </rPh>
    <phoneticPr fontId="2"/>
  </si>
  <si>
    <t>被保険者番号：</t>
    <rPh sb="0" eb="4">
      <t>ヒホケンシャ</t>
    </rPh>
    <rPh sb="4" eb="6">
      <t>バンゴウ</t>
    </rPh>
    <phoneticPr fontId="2"/>
  </si>
  <si>
    <t>事業所番号：</t>
    <rPh sb="0" eb="3">
      <t>ジギョウショ</t>
    </rPh>
    <rPh sb="3" eb="5">
      <t>バンゴウ</t>
    </rPh>
    <phoneticPr fontId="2"/>
  </si>
  <si>
    <t>事業所名：</t>
    <rPh sb="0" eb="3">
      <t>ジギョウショ</t>
    </rPh>
    <rPh sb="3" eb="4">
      <t>メイ</t>
    </rPh>
    <phoneticPr fontId="2"/>
  </si>
  <si>
    <t xml:space="preserve">
相模原市以外が保険者となっている軽減対象者については、シートの見出しが「他市」となっているシートに入力してください。</t>
    <rPh sb="1" eb="5">
      <t>サガミハラシ</t>
    </rPh>
    <rPh sb="5" eb="7">
      <t>イガイ</t>
    </rPh>
    <rPh sb="8" eb="11">
      <t>ホケンシャ</t>
    </rPh>
    <rPh sb="17" eb="19">
      <t>ケイゲン</t>
    </rPh>
    <rPh sb="19" eb="21">
      <t>タイショウ</t>
    </rPh>
    <rPh sb="21" eb="22">
      <t>シャ</t>
    </rPh>
    <rPh sb="32" eb="34">
      <t>ミダ</t>
    </rPh>
    <rPh sb="37" eb="39">
      <t>タシ</t>
    </rPh>
    <rPh sb="50" eb="52">
      <t>ニュウリョク</t>
    </rPh>
    <phoneticPr fontId="2"/>
  </si>
  <si>
    <t>軽減対象者ごとにシートを作成してください。左端の「利用者負担額等明細」シートに軽減総額が自動入力されます。</t>
    <phoneticPr fontId="2"/>
  </si>
  <si>
    <t>軽減サービス名：</t>
    <rPh sb="0" eb="2">
      <t>ケイゲン</t>
    </rPh>
    <rPh sb="6" eb="7">
      <t>メイ</t>
    </rPh>
    <phoneticPr fontId="2"/>
  </si>
  <si>
    <t>◆相模原市外の軽減対象者の有無</t>
    <phoneticPr fontId="2"/>
  </si>
  <si>
    <t>合計</t>
    <rPh sb="0" eb="1">
      <t>ゴウ</t>
    </rPh>
    <rPh sb="1" eb="2">
      <t>ケイ</t>
    </rPh>
    <phoneticPr fontId="2"/>
  </si>
  <si>
    <t>合　計</t>
    <rPh sb="0" eb="1">
      <t>ゴウ</t>
    </rPh>
    <rPh sb="2" eb="3">
      <t>ケイ</t>
    </rPh>
    <phoneticPr fontId="2"/>
  </si>
  <si>
    <t>（「②軽減総額」には社福軽減対象者の全員分が、「③うち相模原市被保険者分」には市内対象者分が、自動計算されます。）</t>
    <rPh sb="3" eb="5">
      <t>ケイゲン</t>
    </rPh>
    <rPh sb="5" eb="7">
      <t>ソウガク</t>
    </rPh>
    <rPh sb="10" eb="11">
      <t>シャ</t>
    </rPh>
    <rPh sb="11" eb="12">
      <t>フク</t>
    </rPh>
    <rPh sb="12" eb="14">
      <t>ケイゲン</t>
    </rPh>
    <rPh sb="14" eb="17">
      <t>タイショウシャ</t>
    </rPh>
    <rPh sb="18" eb="20">
      <t>ゼンイン</t>
    </rPh>
    <rPh sb="20" eb="21">
      <t>ブン</t>
    </rPh>
    <rPh sb="27" eb="31">
      <t>サガミハラシ</t>
    </rPh>
    <rPh sb="31" eb="35">
      <t>ヒホケンジャ</t>
    </rPh>
    <rPh sb="35" eb="36">
      <t>ブン</t>
    </rPh>
    <rPh sb="39" eb="41">
      <t>シナイ</t>
    </rPh>
    <rPh sb="44" eb="45">
      <t>ブン</t>
    </rPh>
    <rPh sb="47" eb="49">
      <t>ジドウ</t>
    </rPh>
    <rPh sb="49" eb="51">
      <t>ケイサン</t>
    </rPh>
    <phoneticPr fontId="2"/>
  </si>
  <si>
    <t>保険者：</t>
    <rPh sb="0" eb="3">
      <t>ホケンシャ</t>
    </rPh>
    <phoneticPr fontId="2"/>
  </si>
  <si>
    <t>軽減対象者氏名：</t>
    <phoneticPr fontId="2"/>
  </si>
  <si>
    <t>軽減対象者氏名：</t>
    <phoneticPr fontId="2"/>
  </si>
  <si>
    <r>
      <t xml:space="preserve">②食費（1日あたりの負担限度額×利用日数×25％）
</t>
    </r>
    <r>
      <rPr>
        <sz val="9"/>
        <rFont val="ＭＳ Ｐゴシック"/>
        <family val="3"/>
        <charset val="128"/>
      </rPr>
      <t>※小数点以下切捨て
※生活保護受給者は軽減無し
※通所介護の場合は、１日あたりの食費×利用日数</t>
    </r>
    <rPh sb="1" eb="3">
      <t>ショクヒ</t>
    </rPh>
    <rPh sb="5" eb="6">
      <t>ニチ</t>
    </rPh>
    <rPh sb="10" eb="12">
      <t>フタン</t>
    </rPh>
    <rPh sb="12" eb="14">
      <t>ゲンド</t>
    </rPh>
    <rPh sb="14" eb="15">
      <t>ガク</t>
    </rPh>
    <rPh sb="16" eb="18">
      <t>リヨウ</t>
    </rPh>
    <rPh sb="18" eb="20">
      <t>ニッスウ</t>
    </rPh>
    <phoneticPr fontId="2"/>
  </si>
  <si>
    <t>令和６年４月</t>
    <rPh sb="4" eb="5">
      <t>ヘイネン</t>
    </rPh>
    <rPh sb="5" eb="6">
      <t>ガツ</t>
    </rPh>
    <phoneticPr fontId="2"/>
  </si>
  <si>
    <t>令和６年５月</t>
    <rPh sb="4" eb="5">
      <t>ヘイネン</t>
    </rPh>
    <rPh sb="5" eb="6">
      <t>ガツ</t>
    </rPh>
    <phoneticPr fontId="2"/>
  </si>
  <si>
    <t>令和６年６月</t>
    <rPh sb="4" eb="5">
      <t>ヘイネン</t>
    </rPh>
    <rPh sb="5" eb="6">
      <t>ガツ</t>
    </rPh>
    <phoneticPr fontId="2"/>
  </si>
  <si>
    <t>令和６年７月</t>
    <rPh sb="4" eb="5">
      <t>ヘイネン</t>
    </rPh>
    <rPh sb="5" eb="6">
      <t>ガツ</t>
    </rPh>
    <phoneticPr fontId="2"/>
  </si>
  <si>
    <t>令和６年８月</t>
    <rPh sb="4" eb="5">
      <t>ヘイネン</t>
    </rPh>
    <rPh sb="5" eb="6">
      <t>ガツ</t>
    </rPh>
    <phoneticPr fontId="2"/>
  </si>
  <si>
    <t>令和６年９月</t>
    <rPh sb="4" eb="5">
      <t>ヘイネン</t>
    </rPh>
    <rPh sb="5" eb="6">
      <t>ガツ</t>
    </rPh>
    <phoneticPr fontId="2"/>
  </si>
  <si>
    <t>令和６年１０月</t>
    <rPh sb="5" eb="6">
      <t>ヘイネン</t>
    </rPh>
    <rPh sb="6" eb="7">
      <t>ガツ</t>
    </rPh>
    <phoneticPr fontId="2"/>
  </si>
  <si>
    <t>令和６年１１月</t>
    <rPh sb="5" eb="6">
      <t>ヘイネン</t>
    </rPh>
    <rPh sb="6" eb="7">
      <t>ガツ</t>
    </rPh>
    <phoneticPr fontId="2"/>
  </si>
  <si>
    <t>令和６年１２月</t>
    <rPh sb="5" eb="6">
      <t>ヘイネン</t>
    </rPh>
    <rPh sb="6" eb="7">
      <t>ガツ</t>
    </rPh>
    <phoneticPr fontId="2"/>
  </si>
  <si>
    <t>令和７年１月</t>
    <rPh sb="4" eb="5">
      <t>ヘイネン</t>
    </rPh>
    <rPh sb="5" eb="6">
      <t>ガツ</t>
    </rPh>
    <phoneticPr fontId="2"/>
  </si>
  <si>
    <t>令和７年２月</t>
    <rPh sb="4" eb="5">
      <t>ヘイネン</t>
    </rPh>
    <rPh sb="5" eb="6">
      <t>ガツ</t>
    </rPh>
    <phoneticPr fontId="2"/>
  </si>
  <si>
    <t>令和７年３月</t>
    <rPh sb="4" eb="5">
      <t>ヘイネン</t>
    </rPh>
    <rPh sb="5" eb="6">
      <t>ガツ</t>
    </rPh>
    <phoneticPr fontId="2"/>
  </si>
  <si>
    <t>６年度実績</t>
    <rPh sb="1" eb="3">
      <t>ネンド</t>
    </rPh>
    <rPh sb="3" eb="5">
      <t>ジッセキ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</si>
  <si>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</si>
  <si>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</si>
  <si>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</si>
  <si>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</si>
  <si>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</si>
  <si>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</si>
  <si>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</si>
  <si>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令和６年１１月</t>
    <rPh sb="0" eb="2">
      <t>レイワ</t>
    </rPh>
    <rPh sb="3" eb="4">
      <t>ネン</t>
    </rPh>
    <rPh sb="6" eb="7">
      <t>ガツ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</si>
  <si>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</si>
  <si>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</si>
  <si>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</si>
  <si>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</si>
  <si>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6年度実績</t>
    <rPh sb="3" eb="5">
      <t>ジッセキ</t>
    </rPh>
    <phoneticPr fontId="2"/>
  </si>
  <si>
    <t>６年度実績</t>
    <rPh sb="3" eb="5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</si>
</sst>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5DACDD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5AE"/>
        <bgColor indexed="64"/>
      </patternFill>
    </fill>
    <fill>
      <patternFill patternType="solid">
        <fgColor rgb="FF77E2ED"/>
        <bgColor indexed="64"/>
      </patternFill>
    </fill>
    <fill>
      <patternFill patternType="solid">
        <fgColor rgb="FFFFFA00"/>
        <bgColor indexed="64"/>
      </patternFill>
    </fill>
    <fill>
      <patternFill patternType="solid">
        <fgColor rgb="FFFF297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D9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6A8AA"/>
        <bgColor indexed="64"/>
      </patternFill>
    </fill>
    <fill>
      <patternFill patternType="solid">
        <fgColor rgb="FF97ECF7"/>
        <bgColor indexed="64"/>
      </patternFill>
    </fill>
    <fill>
      <patternFill patternType="solid">
        <fgColor rgb="FFEDFD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slantDashDot">
        <color theme="0" tint="-0.34998626667073579"/>
      </left>
      <right style="slantDashDot">
        <color theme="0" tint="-0.34998626667073579"/>
      </right>
      <top style="slantDashDot">
        <color theme="0" tint="-0.34998626667073579"/>
      </top>
      <bottom style="slantDashDot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0" fillId="0" borderId="9" xfId="1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10" fillId="0" borderId="0" xfId="0" applyFont="1" applyAlignment="1">
      <alignment horizontal="left" vertical="center"/>
    </xf>
    <xf numFmtId="38" fontId="1" fillId="7" borderId="28" xfId="1" applyFont="1" applyFill="1" applyBorder="1" applyAlignment="1" applyProtection="1">
      <alignment horizontal="center" vertical="center" shrinkToFit="1"/>
      <protection locked="0"/>
    </xf>
    <xf numFmtId="0" fontId="0" fillId="7" borderId="29" xfId="0" applyFill="1" applyBorder="1" applyAlignment="1" applyProtection="1">
      <alignment horizontal="center" vertical="center" shrinkToFit="1"/>
      <protection locked="0"/>
    </xf>
    <xf numFmtId="0" fontId="0" fillId="7" borderId="31" xfId="0" applyFill="1" applyBorder="1" applyAlignment="1" applyProtection="1">
      <alignment horizontal="center" vertical="center" shrinkToFit="1"/>
      <protection locked="0"/>
    </xf>
    <xf numFmtId="38" fontId="1" fillId="7" borderId="29" xfId="1" applyFont="1" applyFill="1" applyBorder="1" applyAlignment="1" applyProtection="1">
      <alignment horizontal="center" vertical="center" shrinkToFit="1"/>
      <protection locked="0"/>
    </xf>
    <xf numFmtId="38" fontId="1" fillId="7" borderId="31" xfId="1" applyFont="1" applyFill="1" applyBorder="1" applyAlignment="1" applyProtection="1">
      <alignment horizontal="center" vertical="center" shrinkToFit="1"/>
      <protection locked="0"/>
    </xf>
    <xf numFmtId="176" fontId="0" fillId="6" borderId="32" xfId="0" applyNumberFormat="1" applyFill="1" applyBorder="1" applyProtection="1">
      <alignment vertical="center"/>
      <protection locked="0"/>
    </xf>
    <xf numFmtId="176" fontId="0" fillId="6" borderId="33" xfId="0" applyNumberFormat="1" applyFill="1" applyBorder="1" applyProtection="1">
      <alignment vertical="center"/>
      <protection locked="0"/>
    </xf>
    <xf numFmtId="176" fontId="0" fillId="6" borderId="28" xfId="0" applyNumberFormat="1" applyFill="1" applyBorder="1" applyProtection="1">
      <alignment vertical="center"/>
      <protection locked="0"/>
    </xf>
    <xf numFmtId="176" fontId="0" fillId="6" borderId="29" xfId="0" applyNumberFormat="1" applyFill="1" applyBorder="1" applyProtection="1">
      <alignment vertical="center"/>
      <protection locked="0"/>
    </xf>
    <xf numFmtId="176" fontId="0" fillId="6" borderId="35" xfId="0" applyNumberFormat="1" applyFill="1" applyBorder="1" applyProtection="1">
      <alignment vertical="center"/>
      <protection locked="0"/>
    </xf>
    <xf numFmtId="176" fontId="0" fillId="6" borderId="9" xfId="0" applyNumberFormat="1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8" borderId="38" xfId="0" applyFill="1" applyBorder="1" applyAlignment="1">
      <alignment horizontal="left" vertical="center" wrapText="1" shrinkToFit="1"/>
    </xf>
    <xf numFmtId="0" fontId="0" fillId="8" borderId="18" xfId="0" applyFill="1" applyBorder="1" applyAlignment="1">
      <alignment horizontal="center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1" fillId="8" borderId="41" xfId="1" applyFont="1" applyFill="1" applyBorder="1" applyAlignment="1">
      <alignment horizontal="center" vertical="center"/>
    </xf>
    <xf numFmtId="38" fontId="1" fillId="8" borderId="18" xfId="1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3" xfId="0" applyFill="1" applyBorder="1" applyAlignment="1">
      <alignment horizontal="left" vertical="center" wrapText="1" shrinkToFit="1"/>
    </xf>
    <xf numFmtId="176" fontId="0" fillId="0" borderId="16" xfId="0" applyNumberForma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 wrapText="1"/>
    </xf>
    <xf numFmtId="38" fontId="0" fillId="0" borderId="44" xfId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10" borderId="57" xfId="0" applyFont="1" applyFill="1" applyBorder="1" applyAlignment="1">
      <alignment horizontal="center" wrapText="1"/>
    </xf>
    <xf numFmtId="38" fontId="3" fillId="11" borderId="57" xfId="1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 wrapText="1"/>
    </xf>
    <xf numFmtId="0" fontId="8" fillId="12" borderId="57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/>
    </xf>
    <xf numFmtId="38" fontId="1" fillId="0" borderId="58" xfId="1" applyFont="1" applyFill="1" applyBorder="1">
      <alignment vertical="center"/>
    </xf>
    <xf numFmtId="0" fontId="3" fillId="22" borderId="61" xfId="0" applyFont="1" applyFill="1" applyBorder="1" applyAlignment="1">
      <alignment horizontal="center" wrapText="1"/>
    </xf>
    <xf numFmtId="38" fontId="3" fillId="22" borderId="61" xfId="1" applyFont="1" applyFill="1" applyBorder="1" applyAlignment="1">
      <alignment horizontal="center" vertical="center" wrapText="1"/>
    </xf>
    <xf numFmtId="0" fontId="3" fillId="22" borderId="61" xfId="0" applyFont="1" applyFill="1" applyBorder="1" applyAlignment="1">
      <alignment horizontal="center" vertical="center" wrapText="1"/>
    </xf>
    <xf numFmtId="0" fontId="8" fillId="22" borderId="61" xfId="0" applyFont="1" applyFill="1" applyBorder="1" applyAlignment="1">
      <alignment horizontal="center" vertical="center" wrapText="1"/>
    </xf>
    <xf numFmtId="0" fontId="3" fillId="22" borderId="61" xfId="0" applyFont="1" applyFill="1" applyBorder="1" applyAlignment="1">
      <alignment horizontal="center" vertical="center"/>
    </xf>
    <xf numFmtId="38" fontId="1" fillId="22" borderId="63" xfId="1" applyFont="1" applyFill="1" applyBorder="1">
      <alignment vertical="center"/>
    </xf>
    <xf numFmtId="38" fontId="0" fillId="22" borderId="63" xfId="0" applyNumberFormat="1" applyFill="1" applyBorder="1">
      <alignment vertical="center"/>
    </xf>
    <xf numFmtId="176" fontId="0" fillId="9" borderId="59" xfId="0" applyNumberFormat="1" applyFill="1" applyBorder="1">
      <alignment vertical="center"/>
    </xf>
    <xf numFmtId="176" fontId="0" fillId="0" borderId="35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68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14" xfId="0" applyBorder="1">
      <alignment vertical="center"/>
    </xf>
    <xf numFmtId="0" fontId="0" fillId="0" borderId="71" xfId="0" applyBorder="1">
      <alignment vertical="center"/>
    </xf>
    <xf numFmtId="0" fontId="3" fillId="0" borderId="0" xfId="0" applyFont="1">
      <alignment vertical="center"/>
    </xf>
    <xf numFmtId="38" fontId="0" fillId="0" borderId="70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>
      <alignment vertical="center"/>
    </xf>
    <xf numFmtId="176" fontId="0" fillId="0" borderId="21" xfId="0" applyNumberFormat="1" applyBorder="1" applyAlignment="1">
      <alignment horizontal="right" vertical="center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176" fontId="0" fillId="6" borderId="34" xfId="0" applyNumberFormat="1" applyFill="1" applyBorder="1" applyProtection="1">
      <alignment vertical="center"/>
      <protection locked="0"/>
    </xf>
    <xf numFmtId="176" fontId="0" fillId="6" borderId="36" xfId="0" applyNumberFormat="1" applyFill="1" applyBorder="1" applyProtection="1">
      <alignment vertical="center"/>
      <protection locked="0"/>
    </xf>
    <xf numFmtId="176" fontId="0" fillId="6" borderId="37" xfId="0" applyNumberFormat="1" applyFill="1" applyBorder="1" applyProtection="1">
      <alignment vertical="center"/>
      <protection locked="0"/>
    </xf>
    <xf numFmtId="0" fontId="13" fillId="9" borderId="59" xfId="0" applyFont="1" applyFill="1" applyBorder="1" applyAlignment="1">
      <alignment horizontal="center" vertical="center"/>
    </xf>
    <xf numFmtId="0" fontId="14" fillId="23" borderId="59" xfId="0" applyFont="1" applyFill="1" applyBorder="1" applyAlignment="1">
      <alignment horizontal="center" vertical="center"/>
    </xf>
    <xf numFmtId="176" fontId="0" fillId="23" borderId="59" xfId="0" applyNumberFormat="1" applyFill="1" applyBorder="1">
      <alignment vertical="center"/>
    </xf>
    <xf numFmtId="0" fontId="3" fillId="23" borderId="57" xfId="0" applyFont="1" applyFill="1" applyBorder="1" applyAlignment="1">
      <alignment horizontal="center" wrapText="1"/>
    </xf>
    <xf numFmtId="38" fontId="3" fillId="23" borderId="57" xfId="1" applyFont="1" applyFill="1" applyBorder="1" applyAlignment="1">
      <alignment horizontal="center" vertical="center" wrapText="1"/>
    </xf>
    <xf numFmtId="0" fontId="3" fillId="23" borderId="57" xfId="0" applyFont="1" applyFill="1" applyBorder="1" applyAlignment="1">
      <alignment horizontal="center" vertical="center" wrapText="1"/>
    </xf>
    <xf numFmtId="0" fontId="8" fillId="23" borderId="57" xfId="0" applyFont="1" applyFill="1" applyBorder="1" applyAlignment="1">
      <alignment horizontal="center" vertical="center" wrapText="1"/>
    </xf>
    <xf numFmtId="0" fontId="3" fillId="23" borderId="57" xfId="0" applyFont="1" applyFill="1" applyBorder="1" applyAlignment="1">
      <alignment horizontal="center" vertical="center"/>
    </xf>
    <xf numFmtId="38" fontId="1" fillId="23" borderId="58" xfId="1" applyFont="1" applyFill="1" applyBorder="1">
      <alignment vertical="center"/>
    </xf>
    <xf numFmtId="38" fontId="1" fillId="0" borderId="30" xfId="1" applyFont="1" applyFill="1" applyBorder="1" applyAlignment="1" applyProtection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8" fillId="6" borderId="52" xfId="0" applyFont="1" applyFill="1" applyBorder="1" applyAlignment="1" applyProtection="1">
      <alignment horizontal="center" vertical="center"/>
      <protection locked="0"/>
    </xf>
    <xf numFmtId="0" fontId="18" fillId="6" borderId="42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left" vertical="center"/>
      <protection locked="0"/>
    </xf>
    <xf numFmtId="0" fontId="16" fillId="15" borderId="0" xfId="0" applyFont="1" applyFill="1" applyAlignment="1">
      <alignment horizontal="center" vertical="center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6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shrinkToFit="1"/>
    </xf>
    <xf numFmtId="38" fontId="0" fillId="0" borderId="52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38" fontId="1" fillId="7" borderId="38" xfId="1" applyFont="1" applyFill="1" applyBorder="1" applyAlignment="1" applyProtection="1">
      <alignment horizontal="center" vertical="center"/>
      <protection locked="0"/>
    </xf>
    <xf numFmtId="38" fontId="1" fillId="7" borderId="42" xfId="1" applyFont="1" applyFill="1" applyBorder="1" applyAlignment="1" applyProtection="1">
      <alignment horizontal="center" vertical="center"/>
      <protection locked="0"/>
    </xf>
    <xf numFmtId="38" fontId="0" fillId="0" borderId="52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1" fillId="7" borderId="53" xfId="1" applyFont="1" applyFill="1" applyBorder="1" applyAlignment="1" applyProtection="1">
      <alignment horizontal="center" vertical="center"/>
      <protection locked="0"/>
    </xf>
    <xf numFmtId="38" fontId="1" fillId="7" borderId="3" xfId="1" applyFont="1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38" fontId="0" fillId="0" borderId="55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16" borderId="52" xfId="0" applyFill="1" applyBorder="1" applyAlignment="1">
      <alignment horizontal="center" vertical="center" wrapText="1" shrinkToFit="1"/>
    </xf>
    <xf numFmtId="0" fontId="0" fillId="16" borderId="38" xfId="0" applyFill="1" applyBorder="1" applyAlignment="1">
      <alignment horizontal="center" vertical="center" wrapText="1" shrinkToFit="1"/>
    </xf>
    <xf numFmtId="0" fontId="0" fillId="16" borderId="42" xfId="0" applyFill="1" applyBorder="1" applyAlignment="1">
      <alignment horizontal="center" vertical="center" wrapText="1" shrinkToFit="1"/>
    </xf>
    <xf numFmtId="0" fontId="0" fillId="17" borderId="52" xfId="0" applyFill="1" applyBorder="1" applyAlignment="1">
      <alignment horizontal="center" vertical="center" wrapText="1" shrinkToFit="1"/>
    </xf>
    <xf numFmtId="0" fontId="0" fillId="17" borderId="38" xfId="0" applyFill="1" applyBorder="1" applyAlignment="1">
      <alignment horizontal="center" vertical="center" wrapText="1" shrinkToFit="1"/>
    </xf>
    <xf numFmtId="0" fontId="0" fillId="17" borderId="42" xfId="0" applyFill="1" applyBorder="1" applyAlignment="1">
      <alignment horizontal="center" vertical="center" wrapText="1" shrinkToFit="1"/>
    </xf>
    <xf numFmtId="0" fontId="0" fillId="18" borderId="15" xfId="0" applyFill="1" applyBorder="1" applyAlignment="1">
      <alignment horizontal="center" vertical="center" shrinkToFit="1"/>
    </xf>
    <xf numFmtId="0" fontId="0" fillId="18" borderId="50" xfId="0" applyFill="1" applyBorder="1" applyAlignment="1">
      <alignment horizontal="center" vertical="center" shrinkToFit="1"/>
    </xf>
    <xf numFmtId="0" fontId="0" fillId="18" borderId="2" xfId="0" applyFill="1" applyBorder="1" applyAlignment="1">
      <alignment horizontal="center" vertical="center" shrinkToFit="1"/>
    </xf>
    <xf numFmtId="0" fontId="0" fillId="18" borderId="52" xfId="0" applyFill="1" applyBorder="1" applyAlignment="1">
      <alignment horizontal="center" vertical="center" shrinkToFit="1"/>
    </xf>
    <xf numFmtId="0" fontId="0" fillId="18" borderId="42" xfId="0" applyFill="1" applyBorder="1" applyAlignment="1">
      <alignment horizontal="center" vertical="center" shrinkToFit="1"/>
    </xf>
    <xf numFmtId="0" fontId="3" fillId="23" borderId="60" xfId="0" applyFont="1" applyFill="1" applyBorder="1" applyAlignment="1" applyProtection="1">
      <alignment horizontal="center" vertical="center" wrapText="1"/>
      <protection locked="0"/>
    </xf>
    <xf numFmtId="0" fontId="3" fillId="23" borderId="58" xfId="0" applyFont="1" applyFill="1" applyBorder="1" applyAlignment="1" applyProtection="1">
      <alignment horizontal="center" vertical="center"/>
      <protection locked="0"/>
    </xf>
    <xf numFmtId="0" fontId="3" fillId="14" borderId="60" xfId="0" applyFont="1" applyFill="1" applyBorder="1" applyAlignment="1" applyProtection="1">
      <alignment horizontal="center" vertical="center" wrapText="1"/>
      <protection locked="0"/>
    </xf>
    <xf numFmtId="0" fontId="3" fillId="14" borderId="58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19" borderId="43" xfId="0" applyFill="1" applyBorder="1" applyAlignment="1">
      <alignment horizontal="left" vertical="center" wrapText="1" shrinkToFit="1"/>
    </xf>
    <xf numFmtId="0" fontId="0" fillId="19" borderId="17" xfId="0" applyFill="1" applyBorder="1" applyAlignment="1">
      <alignment horizontal="left" vertical="center" wrapText="1" shrinkToFit="1"/>
    </xf>
    <xf numFmtId="0" fontId="0" fillId="19" borderId="47" xfId="0" applyFill="1" applyBorder="1" applyAlignment="1">
      <alignment horizontal="left" vertical="center" wrapText="1" shrinkToFit="1"/>
    </xf>
    <xf numFmtId="0" fontId="0" fillId="19" borderId="56" xfId="0" applyFill="1" applyBorder="1" applyAlignment="1">
      <alignment horizontal="left" vertical="center" wrapText="1" shrinkToFit="1"/>
    </xf>
    <xf numFmtId="0" fontId="0" fillId="20" borderId="43" xfId="0" applyFill="1" applyBorder="1" applyAlignment="1">
      <alignment horizontal="left" vertical="center" wrapText="1" shrinkToFit="1"/>
    </xf>
    <xf numFmtId="0" fontId="0" fillId="20" borderId="16" xfId="0" applyFill="1" applyBorder="1" applyAlignment="1">
      <alignment horizontal="left" vertical="center" wrapText="1" shrinkToFit="1"/>
    </xf>
    <xf numFmtId="0" fontId="0" fillId="20" borderId="17" xfId="0" applyFill="1" applyBorder="1" applyAlignment="1">
      <alignment horizontal="left" vertical="center" wrapText="1" shrinkToFit="1"/>
    </xf>
    <xf numFmtId="0" fontId="0" fillId="20" borderId="48" xfId="0" applyFill="1" applyBorder="1" applyAlignment="1">
      <alignment horizontal="left" vertical="center" wrapText="1" shrinkToFit="1"/>
    </xf>
    <xf numFmtId="0" fontId="0" fillId="20" borderId="18" xfId="0" applyFill="1" applyBorder="1" applyAlignment="1">
      <alignment horizontal="left" vertical="center" wrapText="1" shrinkToFit="1"/>
    </xf>
    <xf numFmtId="0" fontId="0" fillId="20" borderId="49" xfId="0" applyFill="1" applyBorder="1" applyAlignment="1">
      <alignment horizontal="left" vertical="center" wrapText="1" shrinkToFit="1"/>
    </xf>
    <xf numFmtId="0" fontId="0" fillId="8" borderId="43" xfId="0" applyFill="1" applyBorder="1" applyAlignment="1">
      <alignment horizontal="center" vertical="center" wrapText="1" shrinkToFit="1"/>
    </xf>
    <xf numFmtId="0" fontId="0" fillId="8" borderId="16" xfId="0" applyFill="1" applyBorder="1" applyAlignment="1">
      <alignment horizontal="center" vertical="center" wrapText="1" shrinkToFit="1"/>
    </xf>
    <xf numFmtId="0" fontId="0" fillId="8" borderId="17" xfId="0" applyFill="1" applyBorder="1" applyAlignment="1">
      <alignment horizontal="center" vertical="center" wrapText="1" shrinkToFit="1"/>
    </xf>
    <xf numFmtId="0" fontId="3" fillId="22" borderId="61" xfId="0" applyFont="1" applyFill="1" applyBorder="1" applyAlignment="1" applyProtection="1">
      <alignment horizontal="center" vertical="center"/>
      <protection locked="0"/>
    </xf>
    <xf numFmtId="0" fontId="3" fillId="22" borderId="62" xfId="0" applyFont="1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wrapText="1" shrinkToFit="1"/>
    </xf>
    <xf numFmtId="38" fontId="1" fillId="7" borderId="52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0" fontId="0" fillId="21" borderId="52" xfId="0" applyFill="1" applyBorder="1" applyAlignment="1">
      <alignment horizontal="center" vertical="center" wrapText="1" shrinkToFit="1"/>
    </xf>
    <xf numFmtId="0" fontId="0" fillId="21" borderId="38" xfId="0" applyFill="1" applyBorder="1" applyAlignment="1">
      <alignment horizontal="center" vertical="center" wrapText="1" shrinkToFit="1"/>
    </xf>
    <xf numFmtId="0" fontId="0" fillId="21" borderId="42" xfId="0" applyFill="1" applyBorder="1" applyAlignment="1">
      <alignment horizontal="center" vertical="center" wrapText="1" shrinkToFit="1"/>
    </xf>
    <xf numFmtId="0" fontId="0" fillId="18" borderId="48" xfId="0" applyFill="1" applyBorder="1" applyAlignment="1">
      <alignment horizontal="center" vertical="center" shrinkToFit="1"/>
    </xf>
    <xf numFmtId="0" fontId="0" fillId="18" borderId="18" xfId="0" applyFill="1" applyBorder="1" applyAlignment="1">
      <alignment horizontal="center" vertical="center" shrinkToFit="1"/>
    </xf>
    <xf numFmtId="0" fontId="0" fillId="18" borderId="49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212352</xdr:colOff>
      <xdr:row>29</xdr:row>
      <xdr:rowOff>125507</xdr:rowOff>
    </xdr:from>
    <xdr:to>
      <xdr:col>2</xdr:col>
      <xdr:colOff>0</xdr:colOff>
      <xdr:row>33</xdr:row>
      <xdr:rowOff>11207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2352" y="6882654"/>
          <a:ext cx="1378883" cy="782171"/>
        </a:xfrm>
        <a:prstGeom prst="borderCallout2">
          <a:avLst>
            <a:gd name="adj1" fmla="val 10055"/>
            <a:gd name="adj2" fmla="val -448"/>
            <a:gd name="adj3" fmla="val -37694"/>
            <a:gd name="adj4" fmla="val -10583"/>
            <a:gd name="adj5" fmla="val -63669"/>
            <a:gd name="adj6" fmla="val 1312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295276</xdr:colOff>
      <xdr:row>29</xdr:row>
      <xdr:rowOff>161925</xdr:rowOff>
    </xdr:from>
    <xdr:ext cx="1273548" cy="83539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276" y="6919072"/>
          <a:ext cx="1273548" cy="8353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/>
            <a:t>今回の調査ではここに自動計算される数字は用いません。</a:t>
          </a:r>
          <a:endParaRPr kumimoji="1" lang="en-US" altLang="ja-JP" sz="900" b="1"/>
        </a:p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tabColor rgb="FFFF0066"/>
    <pageSetUpPr fitToPage="1"/>
  </sheetPr>
  <dimension ref="A1:P35"/>
  <sheetViews>
    <sheetView view="pageBreakPreview" zoomScale="70" zoomScaleNormal="100" zoomScaleSheetLayoutView="70" workbookViewId="0">
      <selection activeCell="B4" sqref="B4:B5"/>
    </sheetView>
  </sheetViews>
  <sheetFormatPr defaultRowHeight="13.2"/>
  <cols>
    <col min="1" max="1" width="5.6640625" customWidth="1"/>
    <col min="2" max="2" width="15.21875" customWidth="1"/>
    <col min="3" max="3" width="10.109375" customWidth="1"/>
    <col min="4" max="4" width="15.6640625" customWidth="1"/>
    <col min="5" max="6" width="14.6640625" customWidth="1"/>
    <col min="7" max="7" width="9" customWidth="1"/>
    <col min="8" max="10" width="14.6640625" customWidth="1"/>
    <col min="12" max="12" width="14.6640625" customWidth="1"/>
    <col min="13" max="13" width="5.6640625" customWidth="1"/>
  </cols>
  <sheetData>
    <row r="1" spans="1:16" ht="35.25" customHeight="1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6" ht="9.9" customHeight="1">
      <c r="P2" s="54"/>
    </row>
    <row r="3" spans="1:16" ht="20.100000000000001" customHeight="1" thickBot="1">
      <c r="B3" s="104" t="s">
        <v>71</v>
      </c>
      <c r="H3" s="4" t="s">
        <v>66</v>
      </c>
      <c r="I3" s="88">
        <f>'1氏名'!I4:K4</f>
        <v>0</v>
      </c>
      <c r="K3" s="4"/>
    </row>
    <row r="4" spans="1:16" ht="20.100000000000001" customHeight="1">
      <c r="B4" s="148"/>
      <c r="H4" s="4" t="s">
        <v>67</v>
      </c>
      <c r="I4" s="103">
        <f>'1氏名'!I5:M5</f>
        <v>0</v>
      </c>
    </row>
    <row r="5" spans="1:16" ht="20.100000000000001" customHeight="1" thickBot="1">
      <c r="B5" s="149"/>
      <c r="H5" s="4" t="s">
        <v>70</v>
      </c>
      <c r="I5" t="str">
        <f>IF('1氏名'!Q4="","",'1氏名'!Q4)</f>
        <v/>
      </c>
    </row>
    <row r="6" spans="1:16" ht="13.8" thickBot="1"/>
    <row r="7" spans="1:16" ht="13.8" thickBot="1">
      <c r="B7" s="132" t="s">
        <v>27</v>
      </c>
      <c r="C7" s="134" t="s">
        <v>28</v>
      </c>
      <c r="D7" s="135"/>
      <c r="E7" s="135"/>
      <c r="F7" s="135"/>
      <c r="G7" s="135"/>
      <c r="H7" s="135"/>
      <c r="I7" s="135"/>
      <c r="J7" s="135"/>
      <c r="K7" s="135"/>
      <c r="L7" s="136"/>
    </row>
    <row r="8" spans="1:16" ht="27" customHeight="1" thickBot="1">
      <c r="B8" s="133"/>
      <c r="C8" s="137" t="s">
        <v>52</v>
      </c>
      <c r="D8" s="138"/>
      <c r="E8" s="138"/>
      <c r="F8" s="139"/>
      <c r="G8" s="140" t="s">
        <v>29</v>
      </c>
      <c r="H8" s="141"/>
      <c r="I8" s="141"/>
      <c r="J8" s="141"/>
      <c r="K8" s="30"/>
      <c r="L8" s="31"/>
    </row>
    <row r="9" spans="1:16" ht="45" customHeight="1" thickBot="1">
      <c r="B9" s="133"/>
      <c r="C9" s="142" t="s">
        <v>30</v>
      </c>
      <c r="D9" s="144" t="s">
        <v>31</v>
      </c>
      <c r="G9" s="142" t="s">
        <v>30</v>
      </c>
      <c r="H9" s="144" t="s">
        <v>31</v>
      </c>
      <c r="I9" s="32"/>
      <c r="J9" s="2"/>
      <c r="K9" s="147" t="s">
        <v>32</v>
      </c>
      <c r="L9" s="136"/>
    </row>
    <row r="10" spans="1:16" ht="13.8" thickBot="1">
      <c r="B10" s="133"/>
      <c r="C10" s="143"/>
      <c r="D10" s="145"/>
      <c r="E10" s="33" t="s">
        <v>33</v>
      </c>
      <c r="F10" s="34" t="s">
        <v>34</v>
      </c>
      <c r="G10" s="143"/>
      <c r="H10" s="146"/>
      <c r="I10" s="29" t="s">
        <v>33</v>
      </c>
      <c r="J10" s="35" t="s">
        <v>34</v>
      </c>
      <c r="K10" s="33" t="s">
        <v>30</v>
      </c>
      <c r="L10" s="35" t="s">
        <v>35</v>
      </c>
    </row>
    <row r="11" spans="1:16" ht="18" customHeight="1">
      <c r="B11" s="113" t="s">
        <v>79</v>
      </c>
      <c r="C11" s="48"/>
      <c r="D11" s="36">
        <f>SUM(E11:F11)</f>
        <v>0</v>
      </c>
      <c r="E11" s="50"/>
      <c r="F11" s="51"/>
      <c r="G11" s="36">
        <f>IF(L3=O7,COUNTIF('1氏名'!W10:W11,"&gt;=1")+COUNTIF('2氏名'!W10:W11,"&gt;=1")+COUNTIF('3氏名'!W10:W11,"&gt;=1")+COUNTIF('4氏名'!W10:W11,"&gt;=1")+COUNTIF('5氏名'!W10:W11,"&gt;=1")+COUNTIF('6氏名'!W10:W11,"&gt;=1")+COUNTIF('7氏名'!W10:W11,"&gt;=1")+COUNTIF('8氏名'!W10:W11,"&gt;=1")+COUNTIF('9氏名'!W10:W11,"&gt;=1")+COUNTIF('10氏名'!W10:W11,"&gt;=1")+COUNTIF('11氏名'!W10:W11,"&gt;=1")+COUNTIF('12氏名'!W10:W11,"&gt;=1")+COUNTIF('13氏名'!W10:W11,"&gt;=1")+COUNTIF('14氏名'!W10:W11,"&gt;=1")+COUNTIF('15氏名'!W10:W11,"&gt;=1"),IF(L3=O6,COUNTIF('1氏名'!W10:W11,"&gt;=1")+COUNTIF('2氏名'!W10:W11,"&gt;=1")+COUNTIF('3氏名'!W10:W11,"&gt;=1")+COUNTIF('4氏名'!W10:W11,"&gt;=1")+COUNTIF('5氏名'!W10:W11,"&gt;=1")+COUNTIF('6氏名'!W10:W11,"&gt;=1")+COUNTIF('7氏名'!W10:W11,"&gt;=1")+COUNTIF('8氏名'!W10:W11,"&gt;=1")+COUNTIF('9氏名'!W10:W11,"&gt;=1")+COUNTIF('10氏名'!W10:W11,"&gt;=1")+COUNTIF('11氏名'!W10:W11,"&gt;=1")+COUNTIF('12氏名'!W10:W11,"&gt;=1")+COUNTIF('13氏名'!W10:W11,"&gt;=1")+COUNTIF('14氏名'!W10:W11,"&gt;=1")+COUNTIF('15氏名'!W10:W11,"&gt;=1")+COUNTIF(他市1!W10:W11,"&gt;=1")+COUNTIF(他市2!W10:W11,"&gt;=1")+COUNTIF(他市3!W10:W11,"&gt;=1")+COUNTIF(他市4!W10:W11,"&gt;=1")+COUNTIF(他市5!W10:W11,"&gt;=1")+COUNTIF(他市6!W10:W11,"&gt;=1")+COUNTIF(他市7!W10:W11,"&gt;=1")+COUNTIF(他市8!W10:W11,"&gt;=1")+COUNTIF(他市9!W10:W11,"&gt;=1")+COUNTIF(他市10!W10:W11,"&gt;=1")+COUNTIF(他市11!W10:W11,"&gt;=1")+COUNTIF(他市12!W10:W11,"&gt;=1")+COUNTIF(他市13!W10:W11,"&gt;=1")+COUNTIF(他市14!W10:W11,"&gt;=1")+COUNTIF(他市15!W10:W11,"&gt;=1"),""))</f>
        <v>0</v>
      </c>
      <c r="H11" s="36">
        <f>SUM(I11:J11)</f>
        <v>0</v>
      </c>
      <c r="I11" s="36">
        <f>IF(L3=O6,SUM('1氏名:他市15'!D9:D10),IF(L3=O7,SUM('1氏名:15氏名'!D9:D10),""))</f>
        <v>0</v>
      </c>
      <c r="J11" s="36">
        <f>IF(L3=O6,SUM('1氏名:他市15'!V9:V10),IF(L3=O7,SUM('1氏名:15氏名'!V9:V10),""))</f>
        <v>0</v>
      </c>
      <c r="K11" s="102">
        <f>IF(L3=O6,COUNTIF('1氏名'!W10:W11,"&gt;=1")+COUNTIF('2氏名'!W10:W11,"&gt;=1")+COUNTIF('3氏名'!W10:W11,"&gt;=1")+COUNTIF('4氏名'!W10:W11,"&gt;=1")+COUNTIF('5氏名'!W10:W11,"&gt;=1")+COUNTIF('6氏名'!W10:W11,"&gt;=1")+COUNTIF('7氏名'!W10:W11,"&gt;=1")+COUNTIF('8氏名'!W10:W11,"&gt;=1")+COUNTIF('9氏名'!W10:W11,"&gt;=1")+COUNTIF('10氏名'!W10:W11,"&gt;=1")+COUNTIF('11氏名'!W10:W11,"&gt;=1")+COUNTIF('12氏名'!W10:W11,"&gt;=1")+COUNTIF('13氏名'!W10:W11,"&gt;=1")+COUNTIF('14氏名'!W10:W11,"&gt;=1")+COUNTIF('15氏名'!W10:W11,"&gt;=1"),"－")</f>
        <v>0</v>
      </c>
      <c r="L11" s="86">
        <f>IF(L3=O6,SUM('1氏名:15氏名'!W9:W10),"－")</f>
        <v>0</v>
      </c>
    </row>
    <row r="12" spans="1:16" ht="18" customHeight="1">
      <c r="B12" s="113" t="s">
        <v>80</v>
      </c>
      <c r="C12" s="49"/>
      <c r="D12" s="36">
        <f t="shared" ref="D12:D22" si="0">SUM(E12:F12)</f>
        <v>0</v>
      </c>
      <c r="E12" s="52"/>
      <c r="F12" s="53"/>
      <c r="G12" s="36">
        <f>IF(L3=O7,COUNTIF('1氏名'!W12:W13,"&gt;=1")+COUNTIF('2氏名'!W12:W13,"&gt;=1")+COUNTIF('3氏名'!W12:W13,"&gt;=1")+COUNTIF('4氏名'!W12:W13,"&gt;=1")+COUNTIF('5氏名'!W12:W13,"&gt;=1")+COUNTIF('6氏名'!W12:W13,"&gt;=1")+COUNTIF('7氏名'!W12:W13,"&gt;=1")+COUNTIF('8氏名'!W12:W13,"&gt;=1")+COUNTIF('9氏名'!W12:W13,"&gt;=1")+COUNTIF('10氏名'!W12:W13,"&gt;=1")+COUNTIF('11氏名'!W12:W13,"&gt;=1")+COUNTIF('12氏名'!W12:W13,"&gt;=1")+COUNTIF('13氏名'!W12:W13,"&gt;=1")+COUNTIF('14氏名'!W12:W13,"&gt;=1")+COUNTIF('15氏名'!W12:W13,"&gt;=1"),IF(L3=O6,COUNTIF('1氏名'!W12:W13,"&gt;=1")+COUNTIF('2氏名'!W12:W13,"&gt;=1")+COUNTIF('3氏名'!W12:W13,"&gt;=1")+COUNTIF('4氏名'!W12:W13,"&gt;=1")+COUNTIF('5氏名'!W12:W13,"&gt;=1")+COUNTIF('6氏名'!W12:W13,"&gt;=1")+COUNTIF('7氏名'!W12:W13,"&gt;=1")+COUNTIF('8氏名'!W12:W13,"&gt;=1")+COUNTIF('9氏名'!W12:W13,"&gt;=1")+COUNTIF('10氏名'!W12:W13,"&gt;=1")+COUNTIF('11氏名'!W12:W13,"&gt;=1")+COUNTIF('12氏名'!W12:W13,"&gt;=1")+COUNTIF('13氏名'!W12:W13,"&gt;=1")+COUNTIF('14氏名'!W12:W13,"&gt;=1")+COUNTIF('15氏名'!W12:W13,"&gt;=1")+COUNTIF(他市1!W12:W13,"&gt;=1")+COUNTIF(他市2!W12:W13,"&gt;=1")+COUNTIF(他市3!W12:W13,"&gt;=1")+COUNTIF(他市4!W12:W13,"&gt;=1")+COUNTIF(他市5!W12:W13,"&gt;=1")+COUNTIF(他市6!W12:W13,"&gt;=1")+COUNTIF(他市7!W12:W13,"&gt;=1")+COUNTIF(他市8!W12:W13,"&gt;=1")+COUNTIF(他市9!W12:W13,"&gt;=1")+COUNTIF(他市10!W12:W13,"&gt;=1")+COUNTIF(他市11!W12:W13,"&gt;=1")+COUNTIF(他市12!W12:W13,"&gt;=1")+COUNTIF(他市13!W12:W13,"&gt;=1")+COUNTIF(他市14!W12:W13,"&gt;=1")+COUNTIF(他市15!W12:W13,"&gt;=1"),""))</f>
        <v>0</v>
      </c>
      <c r="H12" s="36">
        <f t="shared" ref="H12:H22" si="1">SUM(I12:J12)</f>
        <v>0</v>
      </c>
      <c r="I12" s="36">
        <f>IF(L3=O6,SUM('1氏名:他市15'!D11:D12),IF(L3=O7,SUM('1氏名:15氏名'!D11:D12),""))</f>
        <v>0</v>
      </c>
      <c r="J12" s="36">
        <f>IF(L3=O6,SUM('1氏名:他市15'!V11:V12),IF(L3=O7,SUM('1氏名:15氏名'!V11:V12),""))</f>
        <v>0</v>
      </c>
      <c r="K12" s="85">
        <f>IF(L3=O6,COUNTIF('1氏名'!W12:W13,"&gt;=1")+COUNTIF('2氏名'!W12:W13,"&gt;=1")+COUNTIF('3氏名'!W12:W13,"&gt;=1")+COUNTIF('4氏名'!W12:W13,"&gt;=1")+COUNTIF('5氏名'!W12:W13,"&gt;=1")+COUNTIF('6氏名'!W12:W13,"&gt;=1")+COUNTIF('7氏名'!W12:W13,"&gt;=1")+COUNTIF('8氏名'!W12:W13,"&gt;=1")+COUNTIF('9氏名'!W12:W13,"&gt;=1")+COUNTIF('10氏名'!W12:W13,"&gt;=1")+COUNTIF('11氏名'!W12:W13,"&gt;=1")+COUNTIF('12氏名'!W12:W13,"&gt;=1")+COUNTIF('13氏名'!W12:W13,"&gt;=1")+COUNTIF('14氏名'!W12:W13,"&gt;=1")+COUNTIF('15氏名'!W12:W13,"&gt;=1"),"－")</f>
        <v>0</v>
      </c>
      <c r="L12" s="86">
        <f>IF(L3=O6,SUM('1氏名:15氏名'!W11:W12),"－")</f>
        <v>0</v>
      </c>
    </row>
    <row r="13" spans="1:16" ht="18" customHeight="1">
      <c r="B13" s="113" t="s">
        <v>81</v>
      </c>
      <c r="C13" s="49"/>
      <c r="D13" s="36">
        <f t="shared" si="0"/>
        <v>0</v>
      </c>
      <c r="E13" s="52"/>
      <c r="F13" s="53"/>
      <c r="G13" s="36">
        <f>IF(L3=O7,COUNTIF('1氏名'!W14:W15,"&gt;=1")+COUNTIF('2氏名'!W14:W15,"&gt;=1")+COUNTIF('3氏名'!W14:W15,"&gt;=1")+COUNTIF('4氏名'!W14:W15,"&gt;=1")+COUNTIF('5氏名'!W14:W15,"&gt;=1")+COUNTIF('6氏名'!W14:W15,"&gt;=1")+COUNTIF('7氏名'!W14:W15,"&gt;=1")+COUNTIF('8氏名'!W14:W15,"&gt;=1")+COUNTIF('9氏名'!W14:W15,"&gt;=1")+COUNTIF('10氏名'!W14:W15,"&gt;=1")+COUNTIF('11氏名'!W14:W15,"&gt;=1")+COUNTIF('12氏名'!W14:W15,"&gt;=1")+COUNTIF('13氏名'!W14:W15,"&gt;=1")+COUNTIF('14氏名'!W14:W15,"&gt;=1")+COUNTIF('15氏名'!W14:W15,"&gt;=1"),IF(L3=O6,COUNTIF('1氏名'!W14:W15,"&gt;=1")+COUNTIF('2氏名'!W14:W15,"&gt;=1")+COUNTIF('3氏名'!W14:W15,"&gt;=1")+COUNTIF('4氏名'!W14:W15,"&gt;=1")+COUNTIF('5氏名'!W14:W15,"&gt;=1")+COUNTIF('6氏名'!W14:W15,"&gt;=1")+COUNTIF('7氏名'!W14:W15,"&gt;=1")+COUNTIF('8氏名'!W14:W15,"&gt;=1")+COUNTIF('9氏名'!W14:W15,"&gt;=1")+COUNTIF('10氏名'!W14:W15,"&gt;=1")+COUNTIF('11氏名'!W14:W15,"&gt;=1")+COUNTIF('12氏名'!W14:W15,"&gt;=1")+COUNTIF('13氏名'!W14:W15,"&gt;=1")+COUNTIF('14氏名'!W14:W15,"&gt;=1")+COUNTIF('15氏名'!W14:W15,"&gt;=1")+COUNTIF(他市1!W14:W15,"&gt;=1")+COUNTIF(他市2!W14:W15,"&gt;=1")+COUNTIF(他市3!W14:W15,"&gt;=1")+COUNTIF(他市4!W14:W15,"&gt;=1")+COUNTIF(他市5!W14:W15,"&gt;=1")+COUNTIF(他市6!W14:W15,"&gt;=1")+COUNTIF(他市7!W14:W15,"&gt;=1")+COUNTIF(他市8!W14:W15,"&gt;=1")+COUNTIF(他市9!W14:W15,"&gt;=1")+COUNTIF(他市10!W14:W15,"&gt;=1")+COUNTIF(他市11!W14:W15,"&gt;=1")+COUNTIF(他市12!W14:W15,"&gt;=1")+COUNTIF(他市13!W14:W15,"&gt;=1")+COUNTIF(他市14!W14:W15,"&gt;=1")+COUNTIF(他市15!W14:W15,"&gt;=1"),""))</f>
        <v>0</v>
      </c>
      <c r="H13" s="36">
        <f t="shared" si="1"/>
        <v>0</v>
      </c>
      <c r="I13" s="36">
        <f>IF(L3=O6,SUM('1氏名:他市15'!D13:D14),IF(L3=O7,SUM('1氏名:15氏名'!D13:D14),""))</f>
        <v>0</v>
      </c>
      <c r="J13" s="36">
        <f>IF(L3=O6,SUM('1氏名:他市15'!V13:V14),IF(L3=O7,SUM('1氏名:15氏名'!V13:V14),""))</f>
        <v>0</v>
      </c>
      <c r="K13" s="102">
        <f>IF(L3=O6,COUNTIF('1氏名'!W14:W15,"&gt;=1")+COUNTIF('2氏名'!W14:W15,"&gt;=1")+COUNTIF('3氏名'!W14:W15,"&gt;=1")+COUNTIF('4氏名'!W14:W15,"&gt;=1")+COUNTIF('5氏名'!W14:W15,"&gt;=1")+COUNTIF('6氏名'!W14:W15,"&gt;=1")+COUNTIF('7氏名'!W14:W15,"&gt;=1")+COUNTIF('8氏名'!W14:W15,"&gt;=1")+COUNTIF('9氏名'!W14:W15,"&gt;=1")+COUNTIF('10氏名'!W14:W15,"&gt;=1")+COUNTIF('11氏名'!W14:W15,"&gt;=1")+COUNTIF('12氏名'!W14:W15,"&gt;=1")+COUNTIF('13氏名'!W14:W15,"&gt;=1")+COUNTIF('14氏名'!W14:W15,"&gt;=1")+COUNTIF('15氏名'!W14:W15,"&gt;=1"),"－")</f>
        <v>0</v>
      </c>
      <c r="L13" s="86">
        <f>IF(L3=O6,SUM('1氏名:15氏名'!W13:W14),"－")</f>
        <v>0</v>
      </c>
    </row>
    <row r="14" spans="1:16" ht="18" customHeight="1">
      <c r="B14" s="113" t="s">
        <v>82</v>
      </c>
      <c r="C14" s="49"/>
      <c r="D14" s="36">
        <f t="shared" si="0"/>
        <v>0</v>
      </c>
      <c r="E14" s="52"/>
      <c r="F14" s="53"/>
      <c r="G14" s="36">
        <f>IF(L3=O7,COUNTIF('1氏名'!W16:W17,"&gt;=1")+COUNTIF('2氏名'!W16:W17,"&gt;=1")+COUNTIF('3氏名'!W16:W17,"&gt;=1")+COUNTIF('4氏名'!W16:W17,"&gt;=1")+COUNTIF('5氏名'!W16:W17,"&gt;=1")+COUNTIF('6氏名'!W16:W17,"&gt;=1")+COUNTIF('7氏名'!W16:W17,"&gt;=1")+COUNTIF('8氏名'!W16:W17,"&gt;=1")+COUNTIF('9氏名'!W16:W17,"&gt;=1")+COUNTIF('10氏名'!W16:W17,"&gt;=1")+COUNTIF('11氏名'!W16:W17,"&gt;=1")+COUNTIF('12氏名'!W16:W17,"&gt;=1")+COUNTIF('13氏名'!W16:W17,"&gt;=1")+COUNTIF('14氏名'!W16:W17,"&gt;=1")+COUNTIF('15氏名'!W16:W17,"&gt;=1"),IF(L3=O6,COUNTIF('1氏名'!W16:W17,"&gt;=1")+COUNTIF('2氏名'!W16:W17,"&gt;=1")+COUNTIF('3氏名'!W16:W17,"&gt;=1")+COUNTIF('4氏名'!W16:W17,"&gt;=1")+COUNTIF('5氏名'!W16:W17,"&gt;=1")+COUNTIF('6氏名'!W16:W17,"&gt;=1")+COUNTIF('7氏名'!W16:W17,"&gt;=1")+COUNTIF('8氏名'!W16:W17,"&gt;=1")+COUNTIF('9氏名'!W16:W17,"&gt;=1")+COUNTIF('10氏名'!W16:W17,"&gt;=1")+COUNTIF('11氏名'!W16:W17,"&gt;=1")+COUNTIF('12氏名'!W16:W17,"&gt;=1")+COUNTIF('13氏名'!W16:W17,"&gt;=1")+COUNTIF('14氏名'!W16:W17,"&gt;=1")+COUNTIF('15氏名'!W16:W17,"&gt;=1")+COUNTIF(他市1!W16:W17,"&gt;=1")+COUNTIF(他市2!W16:W17,"&gt;=1")+COUNTIF(他市3!W16:W17,"&gt;=1")+COUNTIF(他市4!W16:W17,"&gt;=1")+COUNTIF(他市5!W16:W17,"&gt;=1")+COUNTIF(他市6!W16:W17,"&gt;=1")+COUNTIF(他市7!W16:W17,"&gt;=1")+COUNTIF(他市8!W16:W17,"&gt;=1")+COUNTIF(他市9!W16:W17,"&gt;=1")+COUNTIF(他市10!W16:W17,"&gt;=1")+COUNTIF(他市11!W16:W17,"&gt;=1")+COUNTIF(他市12!W16:W17,"&gt;=1")+COUNTIF(他市13!W16:W17,"&gt;=1")+COUNTIF(他市14!W16:W17,"&gt;=1")+COUNTIF(他市15!W16:W17,"&gt;=1"),""))</f>
        <v>0</v>
      </c>
      <c r="H14" s="36">
        <f t="shared" si="1"/>
        <v>0</v>
      </c>
      <c r="I14" s="36">
        <f>IF(L3=O6,SUM('1氏名:他市15'!D15:D16),IF(L3=O7,SUM('1氏名:15氏名'!D15:D16),""))</f>
        <v>0</v>
      </c>
      <c r="J14" s="36">
        <f>IF(L3=O6,SUM('1氏名:他市15'!V15:V16),IF(L3=O7,SUM('1氏名:15氏名'!V15:V16),""))</f>
        <v>0</v>
      </c>
      <c r="K14" s="102">
        <f>IF(L3=O6,COUNTIF('1氏名'!W16:W17,"&gt;=1")+COUNTIF('2氏名'!W16:W17,"&gt;=1")+COUNTIF('3氏名'!W16:W17,"&gt;=1")+COUNTIF('4氏名'!W16:W17,"&gt;=1")+COUNTIF('5氏名'!W16:W17,"&gt;=1")+COUNTIF('6氏名'!W16:W17,"&gt;=1")+COUNTIF('7氏名'!W16:W17,"&gt;=1")+COUNTIF('8氏名'!W16:W17,"&gt;=1")+COUNTIF('9氏名'!W16:W17,"&gt;=1")+COUNTIF('10氏名'!W16:W17,"&gt;=1")+COUNTIF('11氏名'!W16:W17,"&gt;=1")+COUNTIF('12氏名'!W16:W17,"&gt;=1")+COUNTIF('13氏名'!W16:W17,"&gt;=1")+COUNTIF('14氏名'!W16:W17,"&gt;=1")+COUNTIF('15氏名'!W16:W17,"&gt;=1"),"－")</f>
        <v>0</v>
      </c>
      <c r="L14" s="86">
        <f>IF(L3=O6,SUM('1氏名:15氏名'!W15:W16),"－")</f>
        <v>0</v>
      </c>
    </row>
    <row r="15" spans="1:16" ht="18" customHeight="1">
      <c r="B15" s="113" t="s">
        <v>83</v>
      </c>
      <c r="C15" s="49"/>
      <c r="D15" s="36">
        <f t="shared" si="0"/>
        <v>0</v>
      </c>
      <c r="E15" s="52"/>
      <c r="F15" s="53"/>
      <c r="G15" s="36">
        <f>IF(L3=O7,COUNTIF('1氏名'!W18:W19,"&gt;=1")+COUNTIF('2氏名'!W18:W19,"&gt;=1")+COUNTIF('3氏名'!W18:W19,"&gt;=1")+COUNTIF('4氏名'!W18:W19,"&gt;=1")+COUNTIF('5氏名'!W18:W19,"&gt;=1")+COUNTIF('6氏名'!W18:W19,"&gt;=1")+COUNTIF('7氏名'!W18:W19,"&gt;=1")+COUNTIF('8氏名'!W18:W19,"&gt;=1")+COUNTIF('9氏名'!W18:W19,"&gt;=1")+COUNTIF('10氏名'!W18:W19,"&gt;=1")+COUNTIF('11氏名'!W18:W19,"&gt;=1")+COUNTIF('12氏名'!W18:W19,"&gt;=1")+COUNTIF('13氏名'!W18:W19,"&gt;=1")+COUNTIF('14氏名'!W18:W19,"&gt;=1")+COUNTIF('15氏名'!W18:W19,"&gt;=1"),IF(L3=O6,COUNTIF('1氏名'!W18:W19,"&gt;=1")+COUNTIF('2氏名'!W18:W19,"&gt;=1")+COUNTIF('3氏名'!W18:W19,"&gt;=1")+COUNTIF('4氏名'!W12:W13,"&gt;=1")+COUNTIF('5氏名'!W12:W13,"&gt;=1")+COUNTIF('6氏名'!W12:W13,"&gt;=1")+COUNTIF('7氏名'!W12:W13,"&gt;=1")+COUNTIF('8氏名'!W18:W19,"&gt;=1")+COUNTIF('9氏名'!W18:W19,"&gt;=1")+COUNTIF('10氏名'!W18:W19,"&gt;=1")+COUNTIF('11氏名'!W18:W19,"&gt;=1")+COUNTIF('12氏名'!W18:W19,"&gt;=1")+COUNTIF('13氏名'!W18:W19,"&gt;=1")+COUNTIF('14氏名'!W18:W19,"&gt;=1")+COUNTIF('15氏名'!W18:W19,"&gt;=1")+COUNTIF(他市1!W18:W19,"&gt;=1")+COUNTIF(他市2!W18:W19,"&gt;=1")+COUNTIF(他市3!W18:W19,"&gt;=1")+COUNTIF(他市4!W18:W19,"&gt;=1")+COUNTIF(他市5!W18:W19,"&gt;=1")+COUNTIF(他市6!W18:W19,"&gt;=1")+COUNTIF(他市7!W18:W19,"&gt;=1")+COUNTIF(他市8!W18:W19,"&gt;=1")+COUNTIF(他市9!W18:W19,"&gt;=1")+COUNTIF(他市10!W18:W19,"&gt;=1")+COUNTIF(他市11!W18:W19,"&gt;=1")+COUNTIF(他市12!W18:W19,"&gt;=1")+COUNTIF(他市13!W18:W19,"&gt;=1")+COUNTIF(他市14!W18:W19,"&gt;=1")+COUNTIF(他市15!W18:W19,"&gt;=1"),""))</f>
        <v>0</v>
      </c>
      <c r="H15" s="36">
        <f t="shared" si="1"/>
        <v>0</v>
      </c>
      <c r="I15" s="36">
        <f>IF(L3=O6,SUM('1氏名:他市15'!D17:D18),IF(L3=O7,SUM('1氏名:15氏名'!D17:D18),""))</f>
        <v>0</v>
      </c>
      <c r="J15" s="36">
        <f>IF(L3=O6,SUM('1氏名:他市15'!V17:V18),IF(L3=O7,SUM('1氏名:15氏名'!V17:V18),""))</f>
        <v>0</v>
      </c>
      <c r="K15" s="85">
        <f>IF(L3=O6,COUNTIF('1氏名'!W18:W19,"&gt;=1")+COUNTIF('2氏名'!W18:W19,"&gt;=1")+COUNTIF('3氏名'!W18:W19,"&gt;=1")+COUNTIF('4氏名'!W18:W19,"&gt;=1")+COUNTIF('5氏名'!W18:W19,"&gt;=1")+COUNTIF('6氏名'!W18:W19,"&gt;=1")+COUNTIF('7氏名'!W18:W19,"&gt;=1")+COUNTIF('8氏名'!W18:W19,"&gt;=1")+COUNTIF('9氏名'!W18:W19,"&gt;=1")+COUNTIF('10氏名'!W18:W19,"&gt;=1")+COUNTIF('11氏名'!W18:W19,"&gt;=1")+COUNTIF('12氏名'!W18:W19,"&gt;=1")+COUNTIF('13氏名'!W18:W19,"&gt;=1")+COUNTIF('14氏名'!W18:W19,"&gt;=1")+COUNTIF('15氏名'!W18:W19,"&gt;=1"),"－")</f>
        <v>0</v>
      </c>
      <c r="L15" s="86">
        <f>IF(L3=O6,SUM('1氏名:15氏名'!W17:W18),"－")</f>
        <v>0</v>
      </c>
    </row>
    <row r="16" spans="1:16" ht="18" customHeight="1">
      <c r="B16" s="113" t="s">
        <v>84</v>
      </c>
      <c r="C16" s="49"/>
      <c r="D16" s="36">
        <f t="shared" si="0"/>
        <v>0</v>
      </c>
      <c r="E16" s="52"/>
      <c r="F16" s="53"/>
      <c r="G16" s="36">
        <f>IF(L3=O7,COUNTIF('1氏名'!W20:W21,"&gt;=1")+COUNTIF('2氏名'!W20:W21,"&gt;=1")+COUNTIF('3氏名'!W20:W21,"&gt;=1")+COUNTIF('4氏名'!W20:W21,"&gt;=1")+COUNTIF('5氏名'!W20:W21,"&gt;=1")+COUNTIF('6氏名'!W20:W21,"&gt;=1")+COUNTIF('7氏名'!W20:W21,"&gt;=1")+COUNTIF('8氏名'!W20:W21,"&gt;=1")+COUNTIF('9氏名'!W20:W21,"&gt;=1")+COUNTIF('10氏名'!W20:W21,"&gt;=1")+COUNTIF('11氏名'!W20:W21,"&gt;=1")+COUNTIF('12氏名'!W20:W21,"&gt;=1")+COUNTIF('13氏名'!W20:W21,"&gt;=1")+COUNTIF('14氏名'!W20:W21,"&gt;=1")+COUNTIF('15氏名'!W20:W21,"&gt;=1"),IF(L3=O6,COUNTIF('1氏名'!W20:W21,"&gt;=1")+COUNTIF('2氏名'!W20:W21,"&gt;=1")+COUNTIF('3氏名'!W20:W21,"&gt;=1")+COUNTIF('4氏名'!W20:W21,"&gt;=1")+COUNTIF('5氏名'!W20:W21,"&gt;=1")+COUNTIF('6氏名'!W20:W21,"&gt;=1")+COUNTIF('7氏名'!W20:W21,"&gt;=1")+COUNTIF('8氏名'!W20:W21,"&gt;=1")+COUNTIF('9氏名'!W20:W21,"&gt;=1")+COUNTIF('10氏名'!W20:W21,"&gt;=1")+COUNTIF('11氏名'!W20:W21,"&gt;=1")+COUNTIF('12氏名'!W20:W21,"&gt;=1")+COUNTIF('13氏名'!W20:W21,"&gt;=1")+COUNTIF('14氏名'!W20:W21,"&gt;=1")+COUNTIF('15氏名'!W20:W21,"&gt;=1")+COUNTIF(他市1!W20:W21,"&gt;=1")+COUNTIF(他市2!W20:W21,"&gt;=1")+COUNTIF(他市3!W20:W21,"&gt;=1")+COUNTIF(他市4!W20:W21,"&gt;=1")+COUNTIF(他市5!W20:W21,"&gt;=1")+COUNTIF(他市6!W20:W21,"&gt;=1")+COUNTIF(他市7!W20:W21,"&gt;=1")+COUNTIF(他市8!W20:W21,"&gt;=1")+COUNTIF(他市9!W20:W21,"&gt;=1")+COUNTIF(他市10!W20:W21,"&gt;=1")+COUNTIF(他市11!W20:W21,"&gt;=1")+COUNTIF(他市12!W20:W21,"&gt;=1")+COUNTIF(他市13!W20:W21,"&gt;=1")+COUNTIF(他市14!W20:W21,"&gt;=1")+COUNTIF(他市15!W20:W21,"&gt;=1"),""))</f>
        <v>0</v>
      </c>
      <c r="H16" s="36">
        <f t="shared" si="1"/>
        <v>0</v>
      </c>
      <c r="I16" s="36">
        <f>IF(L3=O6,SUM('1氏名:他市15'!D19:D20),IF(L3=O7,SUM('1氏名:15氏名'!D19:D20),""))</f>
        <v>0</v>
      </c>
      <c r="J16" s="36">
        <f>IF(L3=O6,SUM('1氏名:他市15'!V19:V20),IF(L3=O7,SUM('1氏名:15氏名'!V19:V20),""))</f>
        <v>0</v>
      </c>
      <c r="K16" s="85">
        <f>IF(L3=O6,COUNTIF('1氏名'!W20:W21,"&gt;=1")+COUNTIF('2氏名'!W20:W21,"&gt;=1")+COUNTIF('3氏名'!W20:W21,"&gt;=1")+COUNTIF('4氏名'!W20:W21,"&gt;=1")+COUNTIF('5氏名'!W20:W21,"&gt;=1")+COUNTIF('6氏名'!W20:W21,"&gt;=1")+COUNTIF('7氏名'!W20:W21,"&gt;=1")+COUNTIF('8氏名'!W20:W21,"&gt;=1")+COUNTIF('9氏名'!W20:W21,"&gt;=1")+COUNTIF('10氏名'!W20:W21,"&gt;=1")+COUNTIF('11氏名'!W20:W21,"&gt;=1")+COUNTIF('12氏名'!W20:W21,"&gt;=1")+COUNTIF('13氏名'!W20:W21,"&gt;=1")+COUNTIF('14氏名'!W20:W21,"&gt;=1")+COUNTIF('15氏名'!W20:W21,"&gt;=1"),"－")</f>
        <v>0</v>
      </c>
      <c r="L16" s="86">
        <f>IF(L3=O6,SUM('1氏名:15氏名'!W19:W20),"－")</f>
        <v>0</v>
      </c>
    </row>
    <row r="17" spans="2:13" ht="18" customHeight="1">
      <c r="B17" s="113" t="s">
        <v>85</v>
      </c>
      <c r="C17" s="49"/>
      <c r="D17" s="36">
        <f t="shared" si="0"/>
        <v>0</v>
      </c>
      <c r="E17" s="52"/>
      <c r="F17" s="53"/>
      <c r="G17" s="36">
        <f>IF(L3=O7,COUNTIF('1氏名'!W22:W23,"&gt;=1")+COUNTIF('2氏名'!W22:W23,"&gt;=1")+COUNTIF('3氏名'!W22:W23,"&gt;=1")+COUNTIF('4氏名'!W22:W23,"&gt;=1")+COUNTIF('5氏名'!W22:W23,"&gt;=1")+COUNTIF('6氏名'!W22:W23,"&gt;=1")+COUNTIF('7氏名'!W22:W23,"&gt;=1")+COUNTIF('8氏名'!W22:W23,"&gt;=1")+COUNTIF('9氏名'!W22:W23,"&gt;=1")+COUNTIF('10氏名'!W22:W23,"&gt;=1")+COUNTIF('11氏名'!W22:W23,"&gt;=1")+COUNTIF('12氏名'!W22:W23,"&gt;=1")+COUNTIF('13氏名'!W22:W23,"&gt;=1")+COUNTIF('14氏名'!W22:W23,"&gt;=1")+COUNTIF('15氏名'!W22:W23,"&gt;=1"),IF(L3=O6,COUNTIF('1氏名'!W22:W23,"&gt;=1")+COUNTIF('2氏名'!W22:W23,"&gt;=1")+COUNTIF('3氏名'!W22:W23,"&gt;=1")+COUNTIF('4氏名'!W22:W23,"&gt;=1")+COUNTIF('5氏名'!W22:W23,"&gt;=1")+COUNTIF('6氏名'!W22:W23,"&gt;=1")+COUNTIF('7氏名'!W22:W23,"&gt;=1")+COUNTIF('8氏名'!W22:W23,"&gt;=1")+COUNTIF('9氏名'!W22:W23,"&gt;=1")+COUNTIF('10氏名'!W22:W23,"&gt;=1")+COUNTIF('11氏名'!W22:W23,"&gt;=1")+COUNTIF('12氏名'!W22:W23,"&gt;=1")+COUNTIF('13氏名'!W22:W23,"&gt;=1")+COUNTIF('14氏名'!W22:W23,"&gt;=1")+COUNTIF('15氏名'!W22:W23,"&gt;=1")+COUNTIF(他市1!W22:W23,"&gt;=1")+COUNTIF(他市2!W22:W23,"&gt;=1")+COUNTIF(他市3!W22:W23,"&gt;=1")+COUNTIF(他市4!W22:W23,"&gt;=1")+COUNTIF(他市5!W22:W23,"&gt;=1")+COUNTIF(他市6!W22:W23,"&gt;=1")+COUNTIF(他市7!W22:W23,"&gt;=1")+COUNTIF(他市8!W22:W23,"&gt;=1")+COUNTIF(他市9!W22:W23,"&gt;=1")+COUNTIF(他市10!W22:W23,"&gt;=1")+COUNTIF(他市11!W22:W23,"&gt;=1")+COUNTIF(他市12!W22:W23,"&gt;=1")+COUNTIF(他市13!W22:W23,"&gt;=1")+COUNTIF(他市14!W22:W23,"&gt;=1")+COUNTIF(他市15!W22:W23,"&gt;=1"),""))</f>
        <v>0</v>
      </c>
      <c r="H17" s="36">
        <f t="shared" si="1"/>
        <v>0</v>
      </c>
      <c r="I17" s="36">
        <f>IF(L3=O6,SUM('1氏名:他市15'!D21:D22),IF(L3=O7,SUM('1氏名:15氏名'!D21:D22),""))</f>
        <v>0</v>
      </c>
      <c r="J17" s="36">
        <f>IF(L3=O6,SUM('1氏名:他市15'!V21:V22),IF(L3=O7,SUM('1氏名:15氏名'!V21:V22),""))</f>
        <v>0</v>
      </c>
      <c r="K17" s="85">
        <f>IF(L3=O6,COUNTIF('1氏名'!W22:W23,"&gt;=1")+COUNTIF('2氏名'!W22:W23,"&gt;=1")+COUNTIF('3氏名'!W22:W23,"&gt;=1")+COUNTIF('4氏名'!W22:W23,"&gt;=1")+COUNTIF('5氏名'!W22:W23,"&gt;=1")+COUNTIF('6氏名'!W22:W23,"&gt;=1")+COUNTIF('7氏名'!W22:W23,"&gt;=1")+COUNTIF('8氏名'!W22:W23,"&gt;=1")+COUNTIF('9氏名'!W22:W23,"&gt;=1")+COUNTIF('10氏名'!W22:W23,"&gt;=1")+COUNTIF('11氏名'!W22:W23,"&gt;=1")+COUNTIF('12氏名'!W22:W23,"&gt;=1")+COUNTIF('13氏名'!W22:W23,"&gt;=1")+COUNTIF('14氏名'!W22:W23,"&gt;=1")+COUNTIF('15氏名'!W22:W23,"&gt;=1"),"－")</f>
        <v>0</v>
      </c>
      <c r="L17" s="86">
        <f>IF(L3=O6,SUM('1氏名:15氏名'!W21:W22),"－")</f>
        <v>0</v>
      </c>
    </row>
    <row r="18" spans="2:13" ht="18" customHeight="1">
      <c r="B18" s="113" t="s">
        <v>86</v>
      </c>
      <c r="C18" s="49"/>
      <c r="D18" s="36">
        <f t="shared" si="0"/>
        <v>0</v>
      </c>
      <c r="E18" s="52"/>
      <c r="F18" s="53"/>
      <c r="G18" s="36">
        <f>IF(L3=O7,COUNTIF('1氏名'!W24:W25,"&gt;=1")+COUNTIF('2氏名'!W24:W25,"&gt;=1")+COUNTIF('3氏名'!W24:W25,"&gt;=1")+COUNTIF('4氏名'!W24:W25,"&gt;=1")+COUNTIF('5氏名'!W24:W25,"&gt;=1")+COUNTIF('6氏名'!W24:W25,"&gt;=1")+COUNTIF('7氏名'!W24:W25,"&gt;=1")+COUNTIF('8氏名'!W24:W25,"&gt;=1")+COUNTIF('9氏名'!W24:W25,"&gt;=1")+COUNTIF('10氏名'!W24:W25,"&gt;=1")+COUNTIF('11氏名'!W24:W25,"&gt;=1")+COUNTIF('12氏名'!W24:W25,"&gt;=1")+COUNTIF('13氏名'!W24:W25,"&gt;=1")+COUNTIF('14氏名'!W24:W25,"&gt;=1")+COUNTIF('15氏名'!W24:W25,"&gt;=1"),IF(L3=O6,COUNTIF('1氏名'!W24:W25,"&gt;=1")+COUNTIF('2氏名'!W24:W25,"&gt;=1")+COUNTIF('3氏名'!W24:W25,"&gt;=1")+COUNTIF('4氏名'!W24:W25,"&gt;=1")+COUNTIF('5氏名'!W24:W25,"&gt;=1")+COUNTIF('6氏名'!W24:W25,"&gt;=1")+COUNTIF('7氏名'!W24:W25,"&gt;=1")+COUNTIF('8氏名'!W24:W25,"&gt;=1")+COUNTIF('9氏名'!W24:W25,"&gt;=1")+COUNTIF('10氏名'!W24:W25,"&gt;=1")+COUNTIF('11氏名'!W24:W25,"&gt;=1")+COUNTIF('12氏名'!W24:W25,"&gt;=1")+COUNTIF('13氏名'!W24:W25,"&gt;=1")+COUNTIF('14氏名'!W24:W25,"&gt;=1")+COUNTIF('15氏名'!W24:W25,"&gt;=1")+COUNTIF(他市1!W24:W25,"&gt;=1")+COUNTIF(他市2!W24:W25,"&gt;=1")+COUNTIF(他市3!W24:W25,"&gt;=1")+COUNTIF(他市4!W24:W25,"&gt;=1")+COUNTIF(他市5!W24:W25,"&gt;=1")+COUNTIF(他市6!W24:W25,"&gt;=1")+COUNTIF(他市7!W24:W25,"&gt;=1")+COUNTIF(他市8!W24:W25,"&gt;=1")+COUNTIF(他市9!W24:W25,"&gt;=1")+COUNTIF(他市10!W24:W25,"&gt;=1")+COUNTIF(他市11!W24:W25,"&gt;=1")+COUNTIF(他市12!W24:W25,"&gt;=1")+COUNTIF(他市13!W24:W25,"&gt;=1")+COUNTIF(他市14!W24:W25,"&gt;=1")+COUNTIF(他市15!W24:W25,"&gt;=1"),""))</f>
        <v>0</v>
      </c>
      <c r="H18" s="36">
        <f t="shared" si="1"/>
        <v>0</v>
      </c>
      <c r="I18" s="36">
        <f>IF(L3=O6,SUM('1氏名:他市15'!D23:D24),IF(L3=O7,SUM('1氏名:15氏名'!D23:D24),""))</f>
        <v>0</v>
      </c>
      <c r="J18" s="36">
        <f>IF(L3=O6,SUM('1氏名:他市15'!V23:V24),IF(L3=O7,SUM('1氏名:15氏名'!V23:V24),""))</f>
        <v>0</v>
      </c>
      <c r="K18" s="85">
        <f>IF(L3=O6,COUNTIF('1氏名'!W24:W25,"&gt;=1")+COUNTIF('2氏名'!W24:W25,"&gt;=1")+COUNTIF('3氏名'!W24:W25,"&gt;=1")+COUNTIF('4氏名'!W24:W25,"&gt;=1")+COUNTIF('5氏名'!W24:W25,"&gt;=1")+COUNTIF('6氏名'!W24:W25,"&gt;=1")+COUNTIF('7氏名'!W24:W25,"&gt;=1")+COUNTIF('8氏名'!W24:W25,"&gt;=1")+COUNTIF('9氏名'!W24:W25,"&gt;=1")+COUNTIF('10氏名'!W24:W25,"&gt;=1")+COUNTIF('11氏名'!W24:W25,"&gt;=1")+COUNTIF('12氏名'!W24:W25,"&gt;=1")+COUNTIF('13氏名'!W24:W25,"&gt;=1")+COUNTIF('14氏名'!W24:W25,"&gt;=1")+COUNTIF('15氏名'!W24:W25,"&gt;=1"),"－")</f>
        <v>0</v>
      </c>
      <c r="L18" s="86">
        <f>IF(L3=O6,SUM('1氏名:15氏名'!W23:W24),"－")</f>
        <v>0</v>
      </c>
    </row>
    <row r="19" spans="2:13" ht="18" customHeight="1">
      <c r="B19" s="113" t="s">
        <v>87</v>
      </c>
      <c r="C19" s="49"/>
      <c r="D19" s="36">
        <f t="shared" si="0"/>
        <v>0</v>
      </c>
      <c r="E19" s="52"/>
      <c r="F19" s="53"/>
      <c r="G19" s="36">
        <f>IF(L3=O7,COUNTIF('1氏名'!W26:W27,"&gt;=1")+COUNTIF('2氏名'!W26:W27,"&gt;=1")+COUNTIF('3氏名'!W26:W27,"&gt;=1")+COUNTIF('4氏名'!W26:W27,"&gt;=1")+COUNTIF('5氏名'!W26:W27,"&gt;=1")+COUNTIF('6氏名'!W26:W27,"&gt;=1")+COUNTIF('7氏名'!W26:W27,"&gt;=1")+COUNTIF('8氏名'!W26:W27,"&gt;=1")+COUNTIF('9氏名'!W26:W27,"&gt;=1")+COUNTIF('10氏名'!W26:W27,"&gt;=1")+COUNTIF('11氏名'!W26:W27,"&gt;=1")+COUNTIF('12氏名'!W26:W27,"&gt;=1")+COUNTIF('13氏名'!W26:W27,"&gt;=1")+COUNTIF('14氏名'!W26:W27,"&gt;=1")+COUNTIF('15氏名'!W26:W27,"&gt;=1"),IF(L3=O6,COUNTIF('1氏名'!W26:W27,"&gt;=1")+COUNTIF('2氏名'!W26:W27,"&gt;=1")+COUNTIF('3氏名'!W26:W27,"&gt;=1")+COUNTIF('4氏名'!W26:W27,"&gt;=1")+COUNTIF('5氏名'!W26:W27,"&gt;=1")+COUNTIF('6氏名'!W26:W27,"&gt;=1")+COUNTIF('7氏名'!W26:W27,"&gt;=1")+COUNTIF('8氏名'!W26:W27,"&gt;=1")+COUNTIF('9氏名'!W26:W27,"&gt;=1")+COUNTIF('10氏名'!W26:W27,"&gt;=1")+COUNTIF('11氏名'!W26:W27,"&gt;=1")+COUNTIF('12氏名'!W26:W27,"&gt;=1")+COUNTIF('13氏名'!W26:W27,"&gt;=1")+COUNTIF('14氏名'!W26:W27,"&gt;=1")+COUNTIF('15氏名'!W26:W27,"&gt;=1")+COUNTIF(他市1!W25:W27,"&gt;=1")+COUNTIF(他市2!W26:W27,"&gt;=1")+COUNTIF(他市3!W26:W27,"&gt;=1")+COUNTIF(他市4!W26:W27,"&gt;=1")+COUNTIF(他市5!W26:W27,"&gt;=1")+COUNTIF(他市6!W26:W27,"&gt;=1")+COUNTIF(他市7!W26:W27,"&gt;=1")+COUNTIF(他市8!W26:W27,"&gt;=1")+COUNTIF(他市9!W26:W27,"&gt;=1")+COUNTIF(他市10!W26:W27,"&gt;=1")+COUNTIF(他市11!W26:W27,"&gt;=1")+COUNTIF(他市12!W26:W27,"&gt;=1")+COUNTIF(他市13!W26:W27,"&gt;=1")+COUNTIF(他市14!W26:W27,"&gt;=1")+COUNTIF(他市15!W26:W27,"&gt;=1"),""))</f>
        <v>0</v>
      </c>
      <c r="H19" s="36">
        <f t="shared" si="1"/>
        <v>0</v>
      </c>
      <c r="I19" s="36">
        <f>IF(L3=O6,SUM('1氏名:他市15'!D25:D26),IF(L3=O7,SUM('1氏名:15氏名'!D25:D26),""))</f>
        <v>0</v>
      </c>
      <c r="J19" s="36">
        <f>IF(L3=O6,SUM('1氏名:他市15'!V25:V26),IF(L3=O7,SUM('1氏名:15氏名'!V25:V26),""))</f>
        <v>0</v>
      </c>
      <c r="K19" s="85">
        <f>IF(L3=O6,COUNTIF('1氏名'!W26:W27,"&gt;=1")+COUNTIF('2氏名'!W26:W27,"&gt;=1")+COUNTIF('3氏名'!W26:W27,"&gt;=1")+COUNTIF('4氏名'!W26:W27,"&gt;=1")+COUNTIF('5氏名'!W26:W27,"&gt;=1")+COUNTIF('6氏名'!W26:W27,"&gt;=1")+COUNTIF('7氏名'!W26:W27,"&gt;=1")+COUNTIF('8氏名'!W26:W27,"&gt;=1")+COUNTIF('9氏名'!W26:W27,"&gt;=1")+COUNTIF('10氏名'!W26:W27,"&gt;=1")+COUNTIF('11氏名'!W26:W27,"&gt;=1")+COUNTIF('12氏名'!W26:W27,"&gt;=1")+COUNTIF('13氏名'!W26:W27,"&gt;=1")+COUNTIF('14氏名'!W26:W27,"&gt;=1")+COUNTIF('15氏名'!W26:W27,"&gt;=1"),"－")</f>
        <v>0</v>
      </c>
      <c r="L19" s="86">
        <f>IF(L3=O6,SUM('1氏名:15氏名'!W25:W26),"－")</f>
        <v>0</v>
      </c>
    </row>
    <row r="20" spans="2:13" ht="18" customHeight="1">
      <c r="B20" s="113" t="s">
        <v>88</v>
      </c>
      <c r="C20" s="49"/>
      <c r="D20" s="36">
        <f t="shared" si="0"/>
        <v>0</v>
      </c>
      <c r="E20" s="52"/>
      <c r="F20" s="53"/>
      <c r="G20" s="36">
        <f>IF(L3=O7,COUNTIF('1氏名'!W28:W29,"&gt;=1")+COUNTIF('2氏名'!W28:W29,"&gt;=1")+COUNTIF('3氏名'!W28:W29,"&gt;=1")+COUNTIF('4氏名'!W28:W29,"&gt;=1")+COUNTIF('5氏名'!W28:W29,"&gt;=1")+COUNTIF('6氏名'!W28:W29,"&gt;=1")+COUNTIF('7氏名'!W28:W29,"&gt;=1")+COUNTIF('8氏名'!W28:W29,"&gt;=1")+COUNTIF('9氏名'!W28:W29,"&gt;=1")+COUNTIF('10氏名'!W28:W29,"&gt;=1")+COUNTIF('11氏名'!W28:W29,"&gt;=1")+COUNTIF('12氏名'!W28:W29,"&gt;=1")+COUNTIF('13氏名'!W28:W29,"&gt;=1")+COUNTIF('14氏名'!W28:W29,"&gt;=1")+COUNTIF('15氏名'!W28:W29,"&gt;=1"),IF(L3=O6,COUNTIF('1氏名'!W28:W29,"&gt;=1")+COUNTIF('2氏名'!W28:W29,"&gt;=1")+COUNTIF('3氏名'!W28:W29,"&gt;=1")+COUNTIF('4氏名'!W28:W29,"&gt;=1")+COUNTIF('5氏名'!W28:W29,"&gt;=1")+COUNTIF('6氏名'!W28:W29,"&gt;=1")+COUNTIF('7氏名'!W28:W29,"&gt;=1")+COUNTIF('8氏名'!W28:W29,"&gt;=1")+COUNTIF('9氏名'!W28:W29,"&gt;=1")+COUNTIF('10氏名'!W28:W29,"&gt;=1")+COUNTIF('11氏名'!W28:W29,"&gt;=1")+COUNTIF('12氏名'!W28:W29,"&gt;=1")+COUNTIF('13氏名'!W28:W29,"&gt;=1")+COUNTIF('14氏名'!W28:W29,"&gt;=1")+COUNTIF('15氏名'!W28:W29,"&gt;=1")+COUNTIF(他市1!W28:W29,"&gt;=1")+COUNTIF(他市2!W28:W29,"&gt;=1")+COUNTIF(他市3!W28:W29,"&gt;=1")+COUNTIF(他市4!W28:W29,"&gt;=1")+COUNTIF(他市5!W28:W29,"&gt;=1")+COUNTIF(他市6!W28:W29,"&gt;=1")+COUNTIF(他市7!W28:W29,"&gt;=1")+COUNTIF(他市8!W28:W29,"&gt;=1")+COUNTIF(他市9!W28:W29,"&gt;=1")+COUNTIF(他市10!W28:W29,"&gt;=1")+COUNTIF(他市11!W28:W29,"&gt;=1")+COUNTIF(他市12!W28:W29,"&gt;=1")+COUNTIF(他市13!W28:W29,"&gt;=1")+COUNTIF(他市14!W28:W29,"&gt;=1")+COUNTIF(他市15!W28:W29,"&gt;=1"),""))</f>
        <v>0</v>
      </c>
      <c r="H20" s="36">
        <f t="shared" si="1"/>
        <v>0</v>
      </c>
      <c r="I20" s="36">
        <f>IF(L3=O6,SUM('1氏名:他市15'!D27:D28),IF(L3=O7,SUM('1氏名:15氏名'!D27:D28),""))</f>
        <v>0</v>
      </c>
      <c r="J20" s="36">
        <f>IF(L3=O6,SUM('1氏名:他市15'!V27:V28),IF(L3=O7,SUM('1氏名:15氏名'!V27:V28),""))</f>
        <v>0</v>
      </c>
      <c r="K20" s="85">
        <f>IF(L3=O6,COUNTIF('1氏名'!W28:W29,"&gt;=1")+COUNTIF('2氏名'!W28:W29,"&gt;=1")+COUNTIF('3氏名'!W28:W29,"&gt;=1")+COUNTIF('4氏名'!W28:W29,"&gt;=1")+COUNTIF('5氏名'!W28:W29,"&gt;=1")+COUNTIF('6氏名'!W28:W29,"&gt;=1")+COUNTIF('7氏名'!W28:W29,"&gt;=1")+COUNTIF('8氏名'!W28:W29,"&gt;=1")+COUNTIF('9氏名'!W28:W29,"&gt;=1")+COUNTIF('10氏名'!W28:W29,"&gt;=1")+COUNTIF('11氏名'!W28:W29,"&gt;=1")+COUNTIF('12氏名'!W28:W29,"&gt;=1")+COUNTIF('13氏名'!W28:W29,"&gt;=1")+COUNTIF('14氏名'!W28:W29,"&gt;=1")+COUNTIF('15氏名'!W28:W29,"&gt;=1"),"－")</f>
        <v>0</v>
      </c>
      <c r="L20" s="86">
        <f>IF(L3=O6,SUM('1氏名:15氏名'!W27:W28),"－")</f>
        <v>0</v>
      </c>
    </row>
    <row r="21" spans="2:13" ht="18" customHeight="1">
      <c r="B21" s="113" t="s">
        <v>89</v>
      </c>
      <c r="C21" s="49"/>
      <c r="D21" s="36">
        <f t="shared" si="0"/>
        <v>0</v>
      </c>
      <c r="E21" s="52"/>
      <c r="F21" s="53"/>
      <c r="G21" s="36">
        <f>IF(L3=O7,COUNTIF('1氏名'!W30:W31,"&gt;=1")+COUNTIF('2氏名'!W30:W31,"&gt;=1")+COUNTIF('3氏名'!W30:W31,"&gt;=1")+COUNTIF('4氏名'!W30:W31,"&gt;=1")+COUNTIF('5氏名'!W30:W31,"&gt;=1")+COUNTIF('6氏名'!W30:W31,"&gt;=1")+COUNTIF('7氏名'!W30:W31,"&gt;=1")+COUNTIF('8氏名'!W30:W31,"&gt;=1")+COUNTIF('9氏名'!W30:W31,"&gt;=1")+COUNTIF('10氏名'!W30:W31,"&gt;=1")+COUNTIF('11氏名'!W30:W31,"&gt;=1")+COUNTIF('12氏名'!W30:W31,"&gt;=1")+COUNTIF('13氏名'!W30:W31,"&gt;=1")+COUNTIF('14氏名'!W30:W31,"&gt;=1")+COUNTIF('15氏名'!W30:W31,"&gt;=1"),IF(L3=O6,COUNTIF('1氏名'!W30:W31,"&gt;=1")+COUNTIF('2氏名'!W30:W31,"&gt;=1")+COUNTIF('3氏名'!W30:W31,"&gt;=1")+COUNTIF('4氏名'!W30:W31,"&gt;=1")+COUNTIF('5氏名'!W30:W31,"&gt;=1")+COUNTIF('6氏名'!W30:W31,"&gt;=1")+COUNTIF('7氏名'!W30:W31,"&gt;=1")+COUNTIF('8氏名'!W30:W31,"&gt;=1")+COUNTIF('9氏名'!W30:W31,"&gt;=1")+COUNTIF('10氏名'!W30:W31,"&gt;=1")+COUNTIF('11氏名'!W30:W31,"&gt;=1")+COUNTIF('12氏名'!W30:W31,"&gt;=1")+COUNTIF('13氏名'!W30:W31,"&gt;=1")+COUNTIF('14氏名'!W30:W31,"&gt;=1")+COUNTIF('15氏名'!W30:W31,"&gt;=1")+COUNTIF(他市1!W30:W31,"&gt;=1")+COUNTIF(他市2!W30:W31,"&gt;=1")+COUNTIF(他市3!W30:W31,"&gt;=1")+COUNTIF(他市4!W30:W31,"&gt;=1")+COUNTIF(他市5!W30:W31,"&gt;=1")+COUNTIF(他市6!W30:W31,"&gt;=1")+COUNTIF(他市7!W30:W31,"&gt;=1")+COUNTIF(他市8!W30:W31,"&gt;=1")+COUNTIF(他市9!W30:W31,"&gt;=1")+COUNTIF(他市10!W30:W31,"&gt;=1")+COUNTIF(他市11!W30:W31,"&gt;=1")+COUNTIF(他市12!W30:W31,"&gt;=1")+COUNTIF(他市13!W30:W31,"&gt;=1")+COUNTIF(他市14!W30:W31,"&gt;=1")+COUNTIF(他市15!W30:W31,"&gt;=1"),""))</f>
        <v>0</v>
      </c>
      <c r="H21" s="36">
        <f t="shared" si="1"/>
        <v>0</v>
      </c>
      <c r="I21" s="36">
        <f>IF(L3=O6,SUM('1氏名:他市15'!D29:D30),IF(L3=O7,SUM('1氏名:15氏名'!D29:D30),""))</f>
        <v>0</v>
      </c>
      <c r="J21" s="36">
        <f>IF(L3=O6,SUM('1氏名:他市15'!V29:V30),IF(L3=O7,SUM('1氏名:15氏名'!V29:V30),""))</f>
        <v>0</v>
      </c>
      <c r="K21" s="85">
        <f>IF(L3=O6,COUNTIF('1氏名'!W30:W31,"&gt;=1")+COUNTIF('2氏名'!W30:W31,"&gt;=1")+COUNTIF('3氏名'!W30:W31,"&gt;=1")+COUNTIF('4氏名'!W30:W31,"&gt;=1")+COUNTIF('5氏名'!W30:W31,"&gt;=1")+COUNTIF('6氏名'!W30:W31,"&gt;=1")+COUNTIF('7氏名'!W30:W31,"&gt;=1")+COUNTIF('8氏名'!W30:W31,"&gt;=1")+COUNTIF('9氏名'!W30:W31,"&gt;=1")+COUNTIF('10氏名'!W30:W31,"&gt;=1")+COUNTIF('11氏名'!W30:W31,"&gt;=1")+COUNTIF('12氏名'!W30:W31,"&gt;=1")+COUNTIF('13氏名'!W30:W31,"&gt;=1")+COUNTIF('14氏名'!W30:W31,"&gt;=1")+COUNTIF('15氏名'!W30:W31,"&gt;=1"),"－")</f>
        <v>0</v>
      </c>
      <c r="L21" s="86">
        <f>IF(L3=O6,SUM('1氏名:15氏名'!W29:W30),"－")</f>
        <v>0</v>
      </c>
    </row>
    <row r="22" spans="2:13" ht="18" customHeight="1" thickBot="1">
      <c r="B22" s="113" t="s">
        <v>90</v>
      </c>
      <c r="C22" s="116"/>
      <c r="D22" s="36">
        <f t="shared" si="0"/>
        <v>0</v>
      </c>
      <c r="E22" s="117"/>
      <c r="F22" s="118"/>
      <c r="G22" s="36">
        <f>IF(L3=O7,COUNTIF('1氏名'!W32:W33,"&gt;=1")+COUNTIF('2氏名'!W32:W33,"&gt;=1")+COUNTIF('3氏名'!W32:W33,"&gt;=1")+COUNTIF('4氏名'!W32:W33,"&gt;=1")+COUNTIF('5氏名'!W32:W33,"&gt;=1")+COUNTIF('6氏名'!W32:W33,"&gt;=1")+COUNTIF('7氏名'!W32:W33,"&gt;=1")+COUNTIF('8氏名'!W32:W33,"&gt;=1")+COUNTIF('9氏名'!W32:W33,"&gt;=1")+COUNTIF('10氏名'!W32:W33,"&gt;=1")+COUNTIF('11氏名'!W32:W33,"&gt;=1")+COUNTIF('12氏名'!W32:W33,"&gt;=1")+COUNTIF('13氏名'!W32:W33,"&gt;=1")+COUNTIF('14氏名'!W32:W33,"&gt;=1")+COUNTIF('15氏名'!W32:W33,"&gt;=1"),IF(L3=O6,COUNTIF('1氏名'!W32:W33,"&gt;=1")+COUNTIF('2氏名'!W32:W33,"&gt;=1")+COUNTIF('3氏名'!W32:W33,"&gt;=1")+COUNTIF('4氏名'!W32:W33,"&gt;=1")+COUNTIF('5氏名'!W32:W33,"&gt;=1")+COUNTIF('6氏名'!W32:W33,"&gt;=1")+COUNTIF('7氏名'!W32:W33,"&gt;=1")+COUNTIF('8氏名'!W32:W33,"&gt;=1")+COUNTIF('9氏名'!W32:W33,"&gt;=1")+COUNTIF('10氏名'!W32:W33,"&gt;=1")+COUNTIF('11氏名'!W32:W33,"&gt;=1")+COUNTIF('12氏名'!W32:W33,"&gt;=1")+COUNTIF('13氏名'!W32:W33,"&gt;=1")+COUNTIF('14氏名'!W32:W33,"&gt;=1")+COUNTIF('15氏名'!W32:W33,"&gt;=1")+COUNTIF(他市1!W32:W33,"&gt;=1")+COUNTIF(他市2!W32:W33,"&gt;=1")+COUNTIF(他市3!W32:W33,"&gt;=1")+COUNTIF(他市4!W32:W33,"&gt;=1")+COUNTIF(他市5!W32:W33,"&gt;=1")+COUNTIF(他市6!W32:W33,"&gt;=1")+COUNTIF(他市7!W32:W33,"&gt;=1")+COUNTIF(他市8!W32:W33,"&gt;=1")+COUNTIF(他市9!W32:W33,"&gt;=1")+COUNTIF(他市10!W32:W33,"&gt;=1")+COUNTIF(他市11!W32:W33,"&gt;=1")+COUNTIF(他市12!W32:W33,"&gt;=1")+COUNTIF(他市13!W32:W33,"&gt;=1")+COUNTIF(他市14!W32:W33,"&gt;=1")+COUNTIF(他市15!W32:W33,"&gt;=1"),""))</f>
        <v>0</v>
      </c>
      <c r="H22" s="36">
        <f t="shared" si="1"/>
        <v>0</v>
      </c>
      <c r="I22" s="36">
        <f>IF(L3=O6,SUM('1氏名:他市15'!D31:D32),IF(L3=O7,SUM('1氏名:15氏名'!D31:D32),""))</f>
        <v>0</v>
      </c>
      <c r="J22" s="36">
        <f>IF(L3=O6,SUM('1氏名:他市15'!V31:V32),IF(L3=O7,SUM('1氏名:15氏名'!V31:V32),""))</f>
        <v>0</v>
      </c>
      <c r="K22" s="87">
        <f>IF(L3=O6,COUNTIF('1氏名'!W32:W33,"&gt;=1")+COUNTIF('2氏名'!W32:W33,"&gt;=1")+COUNTIF('3氏名'!W32:W33,"&gt;=1")+COUNTIF('4氏名'!W32:W33,"&gt;=1")+COUNTIF('5氏名'!W32:W33,"&gt;=1")+COUNTIF('6氏名'!W32:W33,"&gt;=1")+COUNTIF('7氏名'!W32:W33,"&gt;=1")+COUNTIF('8氏名'!W32:W33,"&gt;=1")+COUNTIF('9氏名'!W32:W33,"&gt;=1")+COUNTIF('10氏名'!W32:W33,"&gt;=1")+COUNTIF('11氏名'!W32:W33,"&gt;=1")+COUNTIF('12氏名'!W32:W33,"&gt;=1")+COUNTIF('13氏名'!W32:W33,"&gt;=1")+COUNTIF('14氏名'!W32:W33,"&gt;=1")+COUNTIF('15氏名'!W32:W33,"&gt;=1"),"－")</f>
        <v>0</v>
      </c>
      <c r="L22" s="86">
        <f>IF(L3=O6,SUM('1氏名:15氏名'!W31:W32),"－")</f>
        <v>0</v>
      </c>
    </row>
    <row r="23" spans="2:13" ht="17.25" customHeight="1" thickTop="1" thickBot="1">
      <c r="B23" s="114" t="s">
        <v>72</v>
      </c>
      <c r="C23" s="37">
        <f>SUM(C11:C22)</f>
        <v>0</v>
      </c>
      <c r="D23" s="38">
        <f t="shared" ref="D23:L23" si="2">SUM(D11:D22)</f>
        <v>0</v>
      </c>
      <c r="E23" s="39">
        <f t="shared" si="2"/>
        <v>0</v>
      </c>
      <c r="F23" s="40">
        <f t="shared" si="2"/>
        <v>0</v>
      </c>
      <c r="G23" s="37">
        <f t="shared" si="2"/>
        <v>0</v>
      </c>
      <c r="H23" s="38">
        <f t="shared" si="2"/>
        <v>0</v>
      </c>
      <c r="I23" s="39">
        <f t="shared" si="2"/>
        <v>0</v>
      </c>
      <c r="J23" s="40">
        <f t="shared" si="2"/>
        <v>0</v>
      </c>
      <c r="K23" s="39">
        <f t="shared" si="2"/>
        <v>0</v>
      </c>
      <c r="L23" s="41">
        <f t="shared" si="2"/>
        <v>0</v>
      </c>
    </row>
    <row r="24" spans="2:13" ht="9.75" customHeight="1" thickBot="1">
      <c r="B24" s="67"/>
      <c r="C24" s="54"/>
      <c r="D24" s="54"/>
      <c r="E24" s="54"/>
      <c r="F24" s="65"/>
      <c r="G24" s="65"/>
      <c r="H24" s="54"/>
      <c r="I24" s="65"/>
      <c r="J24" s="65"/>
      <c r="K24" s="65"/>
      <c r="L24" s="65"/>
    </row>
    <row r="25" spans="2:13" ht="24.75" customHeight="1" thickBot="1">
      <c r="B25" s="119" t="s">
        <v>91</v>
      </c>
      <c r="C25" s="84">
        <f>SUM(C11:C22)</f>
        <v>0</v>
      </c>
      <c r="D25" s="84">
        <f>SUM(D11:D22)</f>
        <v>0</v>
      </c>
      <c r="E25" s="84">
        <f>SUM(E11:E22)</f>
        <v>0</v>
      </c>
      <c r="F25" s="84">
        <f t="shared" ref="F25:L25" si="3">SUM(F11:F22)</f>
        <v>0</v>
      </c>
      <c r="G25" s="84">
        <f t="shared" si="3"/>
        <v>0</v>
      </c>
      <c r="H25" s="84">
        <f>SUM(H11:H22)</f>
        <v>0</v>
      </c>
      <c r="I25" s="84">
        <f t="shared" si="3"/>
        <v>0</v>
      </c>
      <c r="J25" s="84">
        <f t="shared" si="3"/>
        <v>0</v>
      </c>
      <c r="K25" s="84">
        <f t="shared" si="3"/>
        <v>0</v>
      </c>
      <c r="L25" s="84">
        <f t="shared" si="3"/>
        <v>0</v>
      </c>
    </row>
    <row r="26" spans="2:13" ht="6" customHeight="1" thickBot="1"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3" ht="24.75" customHeight="1" thickBot="1">
      <c r="B27" s="120" t="s">
        <v>53</v>
      </c>
      <c r="C27" s="121">
        <f t="shared" ref="C27:L27" si="4">SUM(C11:C16)*2</f>
        <v>0</v>
      </c>
      <c r="D27" s="121">
        <f t="shared" si="4"/>
        <v>0</v>
      </c>
      <c r="E27" s="121">
        <f t="shared" si="4"/>
        <v>0</v>
      </c>
      <c r="F27" s="121">
        <f t="shared" si="4"/>
        <v>0</v>
      </c>
      <c r="G27" s="121">
        <f t="shared" si="4"/>
        <v>0</v>
      </c>
      <c r="H27" s="121">
        <f t="shared" si="4"/>
        <v>0</v>
      </c>
      <c r="I27" s="121">
        <f t="shared" si="4"/>
        <v>0</v>
      </c>
      <c r="J27" s="121">
        <f t="shared" si="4"/>
        <v>0</v>
      </c>
      <c r="K27" s="121">
        <f t="shared" si="4"/>
        <v>0</v>
      </c>
      <c r="L27" s="121">
        <f t="shared" si="4"/>
        <v>0</v>
      </c>
    </row>
    <row r="28" spans="2:13" ht="6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3" ht="17.25" customHeight="1">
      <c r="C30" s="130" t="s">
        <v>51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2:13" ht="17.25" customHeight="1"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2:13" ht="16.2">
      <c r="C32" s="129" t="s">
        <v>74</v>
      </c>
      <c r="D32" s="129"/>
      <c r="E32" s="129"/>
      <c r="F32" s="129"/>
      <c r="G32" s="129"/>
      <c r="H32" s="129"/>
      <c r="I32" s="129"/>
      <c r="J32" s="129"/>
      <c r="K32" s="129"/>
      <c r="L32" s="129"/>
    </row>
    <row r="33" spans="2:12" ht="16.2"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5" spans="2:12" ht="22.5" customHeight="1">
      <c r="B35" s="55" t="s">
        <v>36</v>
      </c>
    </row>
  </sheetData>
  <sheetProtection algorithmName="SHA-512" hashValue="YTwGj9tYwL4ssiaHjsY3yu3hLjvgLTkscr71ZmNZAWqDXzmUkDWWiKfwUHAFtRStXFmtXpOIcmTfihctFhQuYw==" saltValue="JbwGfxj43Ztu5+ctuFLBGg==" spinCount="100000" sheet="1" formatCells="0" selectLockedCells="1"/>
  <mergeCells count="13">
    <mergeCell ref="C32:L32"/>
    <mergeCell ref="C30:M31"/>
    <mergeCell ref="A1:M1"/>
    <mergeCell ref="B7:B10"/>
    <mergeCell ref="C7:L7"/>
    <mergeCell ref="C8:F8"/>
    <mergeCell ref="G8:J8"/>
    <mergeCell ref="C9:C10"/>
    <mergeCell ref="D9:D10"/>
    <mergeCell ref="G9:G10"/>
    <mergeCell ref="H9:H10"/>
    <mergeCell ref="K9:L9"/>
    <mergeCell ref="B4:B5"/>
  </mergeCells>
  <phoneticPr fontId="2"/>
  <dataValidations count="1">
    <dataValidation type="list" allowBlank="1" showInputMessage="1" showErrorMessage="1" sqref="B4:B5" xr:uid="{00000000-0002-0000-0000-000000000000}">
      <formula1>"有,無"</formula1>
    </dataValidation>
  </dataValidation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rgb="FF00FF99"/>
    <pageSetUpPr fitToPage="1"/>
  </sheetPr>
  <dimension ref="A1:AG74"/>
  <sheetViews>
    <sheetView tabSelected="1" view="pageBreakPreview" zoomScale="70" zoomScaleNormal="100" zoomScaleSheetLayoutView="70" workbookViewId="0">
      <selection activeCell="C4" sqref="C4:D4"/>
    </sheetView>
  </sheetViews>
  <sheetFormatPr defaultRowHeight="13.2"/>
  <cols>
    <col min="1" max="1" width="2.77734375" customWidth="1"/>
    <col min="2" max="2" width="11.777343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  <col min="26" max="26" width="57.77734375" bestFit="1" customWidth="1"/>
  </cols>
  <sheetData>
    <row r="1" spans="1:33" ht="20.100000000000001" customHeight="1">
      <c r="A1" s="101" t="s">
        <v>69</v>
      </c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33" ht="20.100000000000001" customHeight="1">
      <c r="A2" s="101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51"/>
      <c r="P2" s="151"/>
      <c r="Q2" s="151"/>
      <c r="R2" s="151"/>
      <c r="S2" s="151"/>
      <c r="T2" s="151"/>
      <c r="U2" s="151"/>
      <c r="V2" s="151"/>
      <c r="W2" s="151"/>
      <c r="AB2" s="144" t="str">
        <f>IF(OR(Q4=Z8,Q4=Z15),"食費・短期","食費・施設")</f>
        <v>食費・施設</v>
      </c>
      <c r="AC2" s="144"/>
      <c r="AD2" s="144" t="str">
        <f>IF(OR(Q4=Z4,Q4=Z8,Q4=Z15),"従来型・老短","従来型・施設")</f>
        <v>従来型・施設</v>
      </c>
      <c r="AE2" s="144"/>
      <c r="AF2" s="144" t="str">
        <f>IF(OR(Q4=Z4,Q4=Z8,Q4=Z15),"従来型・老短２","従来型・施設２")</f>
        <v>従来型・施設２</v>
      </c>
      <c r="AG2" s="144"/>
    </row>
    <row r="3" spans="1:33" ht="9.9" customHeight="1">
      <c r="X3" s="4"/>
      <c r="AB3" s="2" t="s">
        <v>62</v>
      </c>
      <c r="AC3" s="2" t="s">
        <v>63</v>
      </c>
      <c r="AD3" s="2" t="s">
        <v>62</v>
      </c>
      <c r="AE3" s="2" t="s">
        <v>64</v>
      </c>
      <c r="AF3" s="2" t="s">
        <v>62</v>
      </c>
      <c r="AG3" s="2" t="s">
        <v>64</v>
      </c>
    </row>
    <row r="4" spans="1:33" ht="20.100000000000001" customHeight="1">
      <c r="B4" s="4" t="s">
        <v>65</v>
      </c>
      <c r="C4" s="150"/>
      <c r="D4" s="150"/>
      <c r="H4" s="4" t="s">
        <v>66</v>
      </c>
      <c r="I4" s="152"/>
      <c r="J4" s="152"/>
      <c r="K4" s="152"/>
      <c r="O4" s="154" t="s">
        <v>70</v>
      </c>
      <c r="P4" s="154"/>
      <c r="Q4" s="153"/>
      <c r="R4" s="153"/>
      <c r="S4" s="153"/>
      <c r="T4" s="153"/>
      <c r="U4" s="153"/>
      <c r="V4" s="153"/>
      <c r="W4" s="153"/>
      <c r="Z4" t="s">
        <v>39</v>
      </c>
      <c r="AB4">
        <v>300</v>
      </c>
      <c r="AC4">
        <v>300</v>
      </c>
      <c r="AD4" s="54">
        <v>490</v>
      </c>
      <c r="AE4" s="54">
        <v>320</v>
      </c>
      <c r="AF4">
        <v>550</v>
      </c>
      <c r="AG4">
        <v>380</v>
      </c>
    </row>
    <row r="5" spans="1:33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153"/>
      <c r="J5" s="153"/>
      <c r="K5" s="153"/>
      <c r="L5" s="153"/>
      <c r="M5" s="153"/>
      <c r="N5" s="4"/>
      <c r="O5" s="154"/>
      <c r="P5" s="154"/>
      <c r="Q5" s="153"/>
      <c r="R5" s="153"/>
      <c r="S5" s="153"/>
      <c r="T5" s="153"/>
      <c r="U5" s="153"/>
      <c r="V5" s="153"/>
      <c r="W5" s="153"/>
      <c r="X5" s="4"/>
      <c r="Y5" s="4"/>
      <c r="Z5" t="s">
        <v>2</v>
      </c>
      <c r="AB5">
        <v>390</v>
      </c>
      <c r="AC5">
        <v>600</v>
      </c>
      <c r="AD5">
        <v>1310</v>
      </c>
      <c r="AE5">
        <v>420</v>
      </c>
      <c r="AF5">
        <v>1370</v>
      </c>
      <c r="AG5">
        <v>480</v>
      </c>
    </row>
    <row r="6" spans="1:33" ht="9.9" customHeight="1" thickBot="1">
      <c r="Z6" t="s">
        <v>3</v>
      </c>
      <c r="AB6">
        <v>650</v>
      </c>
      <c r="AC6">
        <v>1000</v>
      </c>
      <c r="AE6">
        <v>820</v>
      </c>
      <c r="AG6">
        <v>880</v>
      </c>
    </row>
    <row r="7" spans="1:33" ht="54.75" customHeight="1" thickBot="1">
      <c r="A7" s="5"/>
      <c r="B7" s="197" t="s">
        <v>27</v>
      </c>
      <c r="C7" s="200" t="s">
        <v>40</v>
      </c>
      <c r="D7" s="201"/>
      <c r="E7" s="204" t="s">
        <v>50</v>
      </c>
      <c r="F7" s="205"/>
      <c r="G7" s="206"/>
      <c r="H7" s="210" t="s">
        <v>4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2"/>
      <c r="V7" s="182" t="s">
        <v>5</v>
      </c>
      <c r="W7" s="185" t="s">
        <v>6</v>
      </c>
      <c r="Z7" t="s">
        <v>7</v>
      </c>
      <c r="AB7">
        <v>1360</v>
      </c>
      <c r="AC7">
        <v>1300</v>
      </c>
    </row>
    <row r="8" spans="1:33" ht="16.5" customHeight="1" thickBot="1">
      <c r="A8" s="5"/>
      <c r="B8" s="198"/>
      <c r="C8" s="202"/>
      <c r="D8" s="203"/>
      <c r="E8" s="207"/>
      <c r="F8" s="208"/>
      <c r="G8" s="209"/>
      <c r="H8" s="56"/>
      <c r="I8" s="188" t="s">
        <v>8</v>
      </c>
      <c r="J8" s="189"/>
      <c r="K8" s="190"/>
      <c r="L8" s="188" t="s">
        <v>49</v>
      </c>
      <c r="M8" s="189"/>
      <c r="N8" s="190"/>
      <c r="O8" s="188" t="s">
        <v>9</v>
      </c>
      <c r="P8" s="189"/>
      <c r="Q8" s="190"/>
      <c r="R8" s="188" t="s">
        <v>10</v>
      </c>
      <c r="S8" s="189"/>
      <c r="T8" s="190"/>
      <c r="U8" s="191" t="s">
        <v>11</v>
      </c>
      <c r="V8" s="183"/>
      <c r="W8" s="186"/>
      <c r="Z8" s="98" t="s">
        <v>12</v>
      </c>
    </row>
    <row r="9" spans="1:33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184"/>
      <c r="W9" s="187"/>
      <c r="Z9" t="s">
        <v>18</v>
      </c>
    </row>
    <row r="10" spans="1:33" ht="18.75" customHeight="1" thickBot="1">
      <c r="A10" s="14"/>
      <c r="B10" s="170" t="s">
        <v>92</v>
      </c>
      <c r="C10" s="172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  <c r="Z10" t="s">
        <v>19</v>
      </c>
    </row>
    <row r="11" spans="1:33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  <c r="Z11" t="s">
        <v>20</v>
      </c>
    </row>
    <row r="12" spans="1:33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16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  <c r="Z12" t="s">
        <v>21</v>
      </c>
    </row>
    <row r="13" spans="1:33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  <c r="Z13" t="s">
        <v>41</v>
      </c>
    </row>
    <row r="14" spans="1:33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  <c r="Z14" t="s">
        <v>42</v>
      </c>
    </row>
    <row r="15" spans="1:33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  <c r="Z15" s="98" t="s">
        <v>43</v>
      </c>
    </row>
    <row r="16" spans="1:33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  <c r="Z16" t="s">
        <v>22</v>
      </c>
    </row>
    <row r="17" spans="2:26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  <c r="Z17" t="s">
        <v>23</v>
      </c>
    </row>
    <row r="18" spans="2:26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>ROUNDDOWN(R18*S18*25%,0)</f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  <c r="Z18" t="s">
        <v>24</v>
      </c>
    </row>
    <row r="19" spans="2:26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  <c r="Z19" t="s">
        <v>25</v>
      </c>
    </row>
    <row r="20" spans="2:26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>ROUNDDOWN(R20*S20*25%,0)</f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6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6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>ROUNDDOWN(L22*M22*25%,0)</f>
        <v>0</v>
      </c>
      <c r="O22" s="43"/>
      <c r="P22" s="46"/>
      <c r="Q22" s="15">
        <f t="shared" ref="Q22" si="6">ROUNDDOWN(O22*P22*25%,0)</f>
        <v>0</v>
      </c>
      <c r="R22" s="43"/>
      <c r="S22" s="46"/>
      <c r="T22" s="15">
        <f t="shared" ref="T22" si="7">ROUNDDOWN(R22*S22*25%,0)</f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6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 t="shared" ref="T23" si="11">R23*S23</f>
        <v>0</v>
      </c>
      <c r="U23" s="169"/>
      <c r="V23" s="169"/>
      <c r="W23" s="167"/>
      <c r="X23" s="2"/>
      <c r="Y23" s="2"/>
    </row>
    <row r="24" spans="2:26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2">ROUNDDOWN(I24*J24*25%,0)</f>
        <v>0</v>
      </c>
      <c r="L24" s="43"/>
      <c r="M24" s="46"/>
      <c r="N24" s="15">
        <f t="shared" ref="N24" si="13">ROUNDDOWN(L24*M24*25%,0)</f>
        <v>0</v>
      </c>
      <c r="O24" s="43"/>
      <c r="P24" s="46"/>
      <c r="Q24" s="15">
        <f t="shared" ref="Q24" si="14">ROUNDDOWN(O24*P24*25%,0)</f>
        <v>0</v>
      </c>
      <c r="R24" s="43"/>
      <c r="S24" s="46"/>
      <c r="T24" s="15">
        <f t="shared" ref="T24" si="15">ROUNDDOWN(R24*S24*25%,0)</f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6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 t="shared" ref="T25" si="19">R25*S25</f>
        <v>0</v>
      </c>
      <c r="U25" s="169"/>
      <c r="V25" s="169"/>
      <c r="W25" s="167"/>
      <c r="X25" s="2"/>
      <c r="Y25" s="2"/>
    </row>
    <row r="26" spans="2:26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>ROUNDDOWN(I26*J26*25%,0)</f>
        <v>0</v>
      </c>
      <c r="L26" s="43"/>
      <c r="M26" s="46"/>
      <c r="N26" s="15">
        <f>ROUNDDOWN(L26*M26*25%,0)</f>
        <v>0</v>
      </c>
      <c r="O26" s="43"/>
      <c r="P26" s="46"/>
      <c r="Q26" s="15">
        <f t="shared" ref="Q26" si="20">ROUNDDOWN(O26*P26*25%,0)</f>
        <v>0</v>
      </c>
      <c r="R26" s="43"/>
      <c r="S26" s="46"/>
      <c r="T26" s="15">
        <f t="shared" ref="T26" si="21">ROUNDDOWN(R26*S26*25%,0)</f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6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 t="shared" ref="T27" si="25">R27*S27</f>
        <v>0</v>
      </c>
      <c r="U27" s="169"/>
      <c r="V27" s="169"/>
      <c r="W27" s="167"/>
      <c r="X27" s="2"/>
      <c r="Y27" s="2"/>
    </row>
    <row r="28" spans="2:26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6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6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ref="T30" si="34">ROUNDDOWN(R30*S30*25%,0)</f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6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5">I31*J31</f>
        <v>0</v>
      </c>
      <c r="L31" s="128">
        <v>550</v>
      </c>
      <c r="M31" s="47"/>
      <c r="N31" s="17">
        <f t="shared" ref="N31" si="36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7">O31*P31</f>
        <v>0</v>
      </c>
      <c r="R31" s="128">
        <v>0</v>
      </c>
      <c r="S31" s="47"/>
      <c r="T31" s="17">
        <f t="shared" ref="T31" si="38">R31*S31</f>
        <v>0</v>
      </c>
      <c r="U31" s="169"/>
      <c r="V31" s="169"/>
      <c r="W31" s="167"/>
      <c r="X31" s="2"/>
      <c r="Y31" s="2"/>
    </row>
    <row r="32" spans="2:26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9">ROUNDDOWN(I32*J32*25%,0)</f>
        <v>0</v>
      </c>
      <c r="L32" s="43"/>
      <c r="M32" s="46"/>
      <c r="N32" s="15">
        <f t="shared" ref="N32" si="40">ROUNDDOWN(L32*M32*25%,0)</f>
        <v>0</v>
      </c>
      <c r="O32" s="43"/>
      <c r="P32" s="46"/>
      <c r="Q32" s="15">
        <f t="shared" ref="Q32" si="41">ROUNDDOWN(O32*P32*25%,0)</f>
        <v>0</v>
      </c>
      <c r="R32" s="43"/>
      <c r="S32" s="46"/>
      <c r="T32" s="15">
        <f t="shared" ref="T32" si="42">ROUNDDOWN(R32*S32*25%,0)</f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3">I33*J33</f>
        <v>0</v>
      </c>
      <c r="L33" s="128">
        <v>550</v>
      </c>
      <c r="M33" s="47"/>
      <c r="N33" s="17">
        <f t="shared" ref="N33" si="44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5">O33*P33</f>
        <v>0</v>
      </c>
      <c r="R33" s="128">
        <v>0</v>
      </c>
      <c r="S33" s="47"/>
      <c r="T33" s="17">
        <f t="shared" ref="T33" si="46"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58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195" t="s">
        <v>105</v>
      </c>
      <c r="C37" s="71" t="s">
        <v>47</v>
      </c>
      <c r="D37" s="72" t="s">
        <v>44</v>
      </c>
      <c r="E37" s="73" t="s">
        <v>45</v>
      </c>
      <c r="F37" s="74" t="s">
        <v>48</v>
      </c>
      <c r="G37" s="75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196"/>
      <c r="C38" s="76">
        <f>SUM(D10:D32)</f>
        <v>0</v>
      </c>
      <c r="D38" s="76">
        <f>SUM(G10:G32)</f>
        <v>0</v>
      </c>
      <c r="E38" s="76">
        <f>SUM(U10:U32)</f>
        <v>0</v>
      </c>
      <c r="F38" s="76">
        <f>SUM(V10:V32)</f>
        <v>0</v>
      </c>
      <c r="G38" s="76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3" t="s">
        <v>54</v>
      </c>
      <c r="C40" s="122" t="s">
        <v>47</v>
      </c>
      <c r="D40" s="123" t="s">
        <v>44</v>
      </c>
      <c r="E40" s="124" t="s">
        <v>45</v>
      </c>
      <c r="F40" s="125" t="s">
        <v>48</v>
      </c>
      <c r="G40" s="126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4"/>
      <c r="C41" s="127">
        <f>SUM(D10:D20)*2</f>
        <v>0</v>
      </c>
      <c r="D41" s="127">
        <f>SUM(G10:G20)*2</f>
        <v>0</v>
      </c>
      <c r="E41" s="127">
        <f>SUM(U10:U20)*2</f>
        <v>0</v>
      </c>
      <c r="F41" s="127">
        <f>SUM(V10:V20)*2</f>
        <v>0</v>
      </c>
      <c r="G41" s="127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5.75" customHeight="1"/>
    <row r="43" spans="2:25" ht="20.100000000000001" customHeight="1">
      <c r="Y43" s="4"/>
    </row>
    <row r="44" spans="2:25" ht="20.100000000000001" customHeight="1"/>
    <row r="45" spans="2:25" ht="20.100000000000001" customHeight="1"/>
    <row r="46" spans="2:25" ht="48" customHeight="1"/>
    <row r="47" spans="2:25" ht="20.100000000000001" customHeight="1"/>
    <row r="48" spans="2:25" ht="20.100000000000001" customHeight="1">
      <c r="Y48" s="2"/>
    </row>
    <row r="49" spans="25:25" ht="19.5" customHeight="1">
      <c r="Y49" s="2"/>
    </row>
    <row r="50" spans="25:25" ht="19.5" customHeight="1">
      <c r="Y50" s="2"/>
    </row>
    <row r="51" spans="25:25" ht="19.5" customHeight="1"/>
    <row r="52" spans="25:25" ht="19.5" customHeight="1"/>
    <row r="53" spans="25:25" ht="19.5" customHeight="1"/>
    <row r="54" spans="25:25" ht="19.5" customHeight="1"/>
    <row r="55" spans="25:25" ht="19.5" customHeight="1">
      <c r="Y55" s="2"/>
    </row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/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28.5" customHeight="1"/>
  </sheetData>
  <sheetProtection algorithmName="SHA-512" hashValue="HOdqBTNaZwIVAHXNU1tKiI6kNP+g3XoUFyRU/1xkTmO5+rfRngTDpfYqcxKL/SpXj6I3NR1yQavWaCSnd8i0Zg==" saltValue="upsYdWIbiBTsqo0APiZjgA==" spinCount="100000" sheet="1" formatCells="0" selectLockedCells="1"/>
  <mergeCells count="140">
    <mergeCell ref="B40:B41"/>
    <mergeCell ref="B37:B38"/>
    <mergeCell ref="B7:B9"/>
    <mergeCell ref="C7:D8"/>
    <mergeCell ref="E7:G8"/>
    <mergeCell ref="H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B14:B15"/>
    <mergeCell ref="C14:C15"/>
    <mergeCell ref="G20:G21"/>
    <mergeCell ref="U20:U21"/>
    <mergeCell ref="U22:U23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V12:V13"/>
    <mergeCell ref="W12:W13"/>
    <mergeCell ref="G16:G17"/>
    <mergeCell ref="U16:U17"/>
    <mergeCell ref="F10:F11"/>
    <mergeCell ref="G10:G11"/>
    <mergeCell ref="U10:U11"/>
    <mergeCell ref="V10:V11"/>
    <mergeCell ref="W10:W11"/>
    <mergeCell ref="U14:U15"/>
    <mergeCell ref="V14:V15"/>
    <mergeCell ref="W14:W15"/>
    <mergeCell ref="F16:F17"/>
    <mergeCell ref="V20:V21"/>
    <mergeCell ref="W20:W21"/>
    <mergeCell ref="D14:D15"/>
    <mergeCell ref="E14:E15"/>
    <mergeCell ref="F14:F15"/>
    <mergeCell ref="G14:G15"/>
    <mergeCell ref="V16:V17"/>
    <mergeCell ref="W16:W17"/>
    <mergeCell ref="D18:D19"/>
    <mergeCell ref="E18:E19"/>
    <mergeCell ref="F18:F19"/>
    <mergeCell ref="G18:G19"/>
    <mergeCell ref="U18:U19"/>
    <mergeCell ref="V18:V19"/>
    <mergeCell ref="W18:W19"/>
    <mergeCell ref="F20:F21"/>
    <mergeCell ref="V22:V23"/>
    <mergeCell ref="W22:W23"/>
    <mergeCell ref="B24:B25"/>
    <mergeCell ref="C24:C25"/>
    <mergeCell ref="D24:D25"/>
    <mergeCell ref="E24:E25"/>
    <mergeCell ref="F24:F25"/>
    <mergeCell ref="G24:G25"/>
    <mergeCell ref="U24:U25"/>
    <mergeCell ref="F22:F23"/>
    <mergeCell ref="G22:G23"/>
    <mergeCell ref="V24:V25"/>
    <mergeCell ref="W24:W25"/>
    <mergeCell ref="B18:B19"/>
    <mergeCell ref="C18:C19"/>
    <mergeCell ref="U28:U29"/>
    <mergeCell ref="B26:B27"/>
    <mergeCell ref="C26:C27"/>
    <mergeCell ref="D26:D27"/>
    <mergeCell ref="E26:E27"/>
    <mergeCell ref="F26:F27"/>
    <mergeCell ref="G26:G27"/>
    <mergeCell ref="B28:B29"/>
    <mergeCell ref="G28:G29"/>
    <mergeCell ref="U26:U27"/>
    <mergeCell ref="B22:B23"/>
    <mergeCell ref="C22:C23"/>
    <mergeCell ref="D22:D23"/>
    <mergeCell ref="E22:E23"/>
    <mergeCell ref="C28:C29"/>
    <mergeCell ref="D28:D29"/>
    <mergeCell ref="E28:E29"/>
    <mergeCell ref="F28:F29"/>
    <mergeCell ref="B20:B21"/>
    <mergeCell ref="C20:C21"/>
    <mergeCell ref="D20:D21"/>
    <mergeCell ref="E20:E21"/>
    <mergeCell ref="W30:W31"/>
    <mergeCell ref="W26:W27"/>
    <mergeCell ref="U32:U33"/>
    <mergeCell ref="V32:V33"/>
    <mergeCell ref="W32:W33"/>
    <mergeCell ref="V28:V29"/>
    <mergeCell ref="W28:W29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E30:E31"/>
    <mergeCell ref="F30:F31"/>
    <mergeCell ref="V30:V31"/>
    <mergeCell ref="G30:G31"/>
    <mergeCell ref="V26:V27"/>
    <mergeCell ref="U30:U31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AF2:AG2"/>
    <mergeCell ref="C4:D4"/>
    <mergeCell ref="O1:W2"/>
    <mergeCell ref="I4:K4"/>
    <mergeCell ref="Q4:W5"/>
    <mergeCell ref="O4:P5"/>
    <mergeCell ref="I5:M5"/>
    <mergeCell ref="AB2:AC2"/>
    <mergeCell ref="AD2:AE2"/>
    <mergeCell ref="C5:E5"/>
  </mergeCells>
  <phoneticPr fontId="2"/>
  <dataValidations count="9">
    <dataValidation type="list" allowBlank="1" showInputMessage="1" showErrorMessage="1" sqref="Q4" xr:uid="{00000000-0002-0000-0100-000000000000}">
      <formula1>$Z$4:$Z$19</formula1>
    </dataValidation>
    <dataValidation type="list" allowBlank="1" showInputMessage="1" showErrorMessage="1" sqref="R10 R12 R14 R16" xr:uid="{00000000-0002-0000-0100-000001000000}">
      <formula1>"0,370"</formula1>
    </dataValidation>
    <dataValidation type="list" allowBlank="1" showInputMessage="1" showErrorMessage="1" sqref="O10 O12 O14 O16" xr:uid="{00000000-0002-0000-0100-000002000000}">
      <formula1>INDIRECT($AD$2)</formula1>
    </dataValidation>
    <dataValidation type="list" allowBlank="1" showInputMessage="1" showErrorMessage="1" sqref="I10 I12 I14 I16" xr:uid="{00000000-0002-0000-0100-000003000000}">
      <formula1>"820,1310"</formula1>
    </dataValidation>
    <dataValidation type="list" allowBlank="1" showInputMessage="1" showErrorMessage="1" sqref="L10 L12 L14 L16" xr:uid="{00000000-0002-0000-0100-000004000000}">
      <formula1>"490,1310"</formula1>
    </dataValidation>
    <dataValidation type="list" allowBlank="1" showInputMessage="1" showErrorMessage="1" sqref="I18 I20 I22 I24 I26 I28 I30 I32" xr:uid="{00000000-0002-0000-0100-000005000000}">
      <formula1>"880,1370"</formula1>
    </dataValidation>
    <dataValidation type="list" allowBlank="1" showInputMessage="1" showErrorMessage="1" sqref="L18 L20 L22 L24 L26 L28 L30 L32" xr:uid="{00000000-0002-0000-0100-000006000000}">
      <formula1>"550,1370"</formula1>
    </dataValidation>
    <dataValidation type="list" allowBlank="1" showInputMessage="1" showErrorMessage="1" sqref="R18 R20 R22 R24 R26 R28 R30 R32" xr:uid="{00000000-0002-0000-0100-000007000000}">
      <formula1>"0,430"</formula1>
    </dataValidation>
    <dataValidation type="list" allowBlank="1" showInputMessage="1" showErrorMessage="1" sqref="O18 O20 O22 O24 O26 O28 O30 O32" xr:uid="{00000000-0002-0000-0100-000008000000}">
      <formula1>INDIRECT($AF$2)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00FF99"/>
    <pageSetUpPr fitToPage="1"/>
  </sheetPr>
  <dimension ref="A1:Y75"/>
  <sheetViews>
    <sheetView view="pageBreakPreview" topLeftCell="A5" zoomScale="70" zoomScaleNormal="100" zoomScaleSheetLayoutView="70" workbookViewId="0">
      <selection activeCell="S20" sqref="S20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>ROUNDDOWN(L28*M28*25%,0)</f>
        <v>0</v>
      </c>
      <c r="O28" s="43"/>
      <c r="P28" s="46"/>
      <c r="Q28" s="15">
        <f t="shared" ref="Q28" si="24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5">I29*J29</f>
        <v>0</v>
      </c>
      <c r="L29" s="128">
        <v>550</v>
      </c>
      <c r="M29" s="47"/>
      <c r="N29" s="17">
        <f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6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7">ROUNDDOWN(I30*J30*25%,0)</f>
        <v>0</v>
      </c>
      <c r="L30" s="43"/>
      <c r="M30" s="46"/>
      <c r="N30" s="15">
        <f t="shared" ref="N30" si="28">ROUNDDOWN(L30*M30*25%,0)</f>
        <v>0</v>
      </c>
      <c r="O30" s="43"/>
      <c r="P30" s="46"/>
      <c r="Q30" s="15">
        <f t="shared" ref="Q30" si="29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0">I31*J31</f>
        <v>0</v>
      </c>
      <c r="L31" s="128">
        <v>550</v>
      </c>
      <c r="M31" s="47"/>
      <c r="N31" s="17">
        <f t="shared" ref="N31" si="31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2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3">ROUNDDOWN(I32*J32*25%,0)</f>
        <v>0</v>
      </c>
      <c r="L32" s="43"/>
      <c r="M32" s="46"/>
      <c r="N32" s="15">
        <f t="shared" ref="N32" si="34">ROUNDDOWN(L32*M32*25%,0)</f>
        <v>0</v>
      </c>
      <c r="O32" s="43"/>
      <c r="P32" s="46"/>
      <c r="Q32" s="15">
        <f t="shared" ref="Q32" si="35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6">I33*J33</f>
        <v>0</v>
      </c>
      <c r="L33" s="128">
        <v>550</v>
      </c>
      <c r="M33" s="47"/>
      <c r="N33" s="17">
        <f t="shared" ref="N33" si="37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38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L6liBiHNL9R8cQQTMZA0/XT7iHaNuKKiuyEMHcWxaESbpxjD99yirac4kTbx3dAuN5Zs9vxbEqoibeMxR4jc8g==" saltValue="eyr9UYp9YL4v9eh/KBeCmQ==" spinCount="100000" sheet="1" formatCells="0" selectLockedCells="1"/>
  <mergeCells count="137">
    <mergeCell ref="C5:E5"/>
    <mergeCell ref="B10:B11"/>
    <mergeCell ref="C10:C11"/>
    <mergeCell ref="D10:D11"/>
    <mergeCell ref="E10:E11"/>
    <mergeCell ref="F10:F11"/>
    <mergeCell ref="G10:G11"/>
    <mergeCell ref="U10:U11"/>
    <mergeCell ref="C4:D4"/>
    <mergeCell ref="I4:K4"/>
    <mergeCell ref="O4:P5"/>
    <mergeCell ref="Q4:W5"/>
    <mergeCell ref="I5:M5"/>
    <mergeCell ref="V7:V9"/>
    <mergeCell ref="W7:W9"/>
    <mergeCell ref="L8:N8"/>
    <mergeCell ref="O8:Q8"/>
    <mergeCell ref="R8:T8"/>
    <mergeCell ref="U8:U9"/>
    <mergeCell ref="V10:V11"/>
    <mergeCell ref="W10:W11"/>
    <mergeCell ref="B7:B9"/>
    <mergeCell ref="C7:D8"/>
    <mergeCell ref="E7:G8"/>
    <mergeCell ref="I7:U7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G12:G13"/>
    <mergeCell ref="U12:U13"/>
    <mergeCell ref="V12:V13"/>
    <mergeCell ref="B12:B13"/>
    <mergeCell ref="C12:C13"/>
    <mergeCell ref="D12:D13"/>
    <mergeCell ref="E12:E13"/>
    <mergeCell ref="F12:F13"/>
    <mergeCell ref="I8:K8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B16:B17"/>
    <mergeCell ref="C16:C17"/>
    <mergeCell ref="D16:D17"/>
    <mergeCell ref="E16:E17"/>
    <mergeCell ref="F16:F17"/>
    <mergeCell ref="G16:G17"/>
    <mergeCell ref="V18:V19"/>
    <mergeCell ref="W18:W19"/>
    <mergeCell ref="U16:U17"/>
    <mergeCell ref="B22:B23"/>
    <mergeCell ref="C22:C23"/>
    <mergeCell ref="D22:D23"/>
    <mergeCell ref="E22:E23"/>
    <mergeCell ref="F22:F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G22:G23"/>
    <mergeCell ref="U22:U23"/>
    <mergeCell ref="W26:W27"/>
    <mergeCell ref="B40:B41"/>
    <mergeCell ref="P39:R39"/>
    <mergeCell ref="S39:S41"/>
    <mergeCell ref="U39:W39"/>
    <mergeCell ref="B37:B38"/>
    <mergeCell ref="U24:U25"/>
    <mergeCell ref="V24:V25"/>
    <mergeCell ref="W24:W25"/>
    <mergeCell ref="G28:G29"/>
    <mergeCell ref="U28:U29"/>
    <mergeCell ref="G24:G25"/>
    <mergeCell ref="V28:V29"/>
    <mergeCell ref="W28:W29"/>
    <mergeCell ref="B24:B25"/>
    <mergeCell ref="C24:C25"/>
    <mergeCell ref="D24:D25"/>
    <mergeCell ref="E24:E25"/>
    <mergeCell ref="F24:F25"/>
    <mergeCell ref="B28:B29"/>
    <mergeCell ref="C28:C29"/>
    <mergeCell ref="D28:D29"/>
    <mergeCell ref="E28:E29"/>
    <mergeCell ref="F28:F29"/>
    <mergeCell ref="U30:U31"/>
    <mergeCell ref="V30:V31"/>
    <mergeCell ref="U26:U27"/>
    <mergeCell ref="V26:V27"/>
    <mergeCell ref="B26:B27"/>
    <mergeCell ref="C26:C27"/>
    <mergeCell ref="D26:D27"/>
    <mergeCell ref="E26:E27"/>
    <mergeCell ref="F26:F27"/>
    <mergeCell ref="O1:W2"/>
    <mergeCell ref="M36:M41"/>
    <mergeCell ref="N36:N38"/>
    <mergeCell ref="P36:R36"/>
    <mergeCell ref="W30:W31"/>
    <mergeCell ref="B32:B33"/>
    <mergeCell ref="C32:C33"/>
    <mergeCell ref="D32:D33"/>
    <mergeCell ref="E32:E33"/>
    <mergeCell ref="F32:F33"/>
    <mergeCell ref="G32:G33"/>
    <mergeCell ref="U32:U33"/>
    <mergeCell ref="W32:W33"/>
    <mergeCell ref="V32:V33"/>
    <mergeCell ref="B30:B31"/>
    <mergeCell ref="C30:C31"/>
    <mergeCell ref="D30:D31"/>
    <mergeCell ref="E30:E31"/>
    <mergeCell ref="F30:F31"/>
    <mergeCell ref="G30:G31"/>
    <mergeCell ref="S36:S38"/>
    <mergeCell ref="U36:W36"/>
    <mergeCell ref="N39:N41"/>
    <mergeCell ref="G26:G27"/>
  </mergeCells>
  <phoneticPr fontId="2"/>
  <dataValidations count="7">
    <dataValidation type="list" allowBlank="1" showInputMessage="1" showErrorMessage="1" sqref="L10 L12 L14 L16" xr:uid="{00000000-0002-0000-0200-000000000000}">
      <formula1>"490,1310"</formula1>
    </dataValidation>
    <dataValidation type="list" allowBlank="1" showInputMessage="1" showErrorMessage="1" sqref="I10 I12 I14 I16" xr:uid="{00000000-0002-0000-0200-000001000000}">
      <formula1>"820,1310"</formula1>
    </dataValidation>
    <dataValidation type="list" allowBlank="1" showInputMessage="1" showErrorMessage="1" sqref="R10 R12 R14 R16" xr:uid="{00000000-0002-0000-0200-000002000000}">
      <formula1>"0,370"</formula1>
    </dataValidation>
    <dataValidation type="list" allowBlank="1" showDropDown="1" showInputMessage="1" showErrorMessage="1" sqref="E10:E21" xr:uid="{00000000-0002-0000-0200-000003000000}">
      <formula1>INDIRECT($AB$2)</formula1>
    </dataValidation>
    <dataValidation type="list" allowBlank="1" showInputMessage="1" showErrorMessage="1" sqref="I18 I20 I22 I24 I26 I28 I30 I32" xr:uid="{00000000-0002-0000-0200-000004000000}">
      <formula1>"880,1370"</formula1>
    </dataValidation>
    <dataValidation type="list" allowBlank="1" showInputMessage="1" showErrorMessage="1" sqref="L18 L20 L22 L24 L26 L28 L30 L32" xr:uid="{00000000-0002-0000-0200-000005000000}">
      <formula1>"550,1370"</formula1>
    </dataValidation>
    <dataValidation type="list" allowBlank="1" showInputMessage="1" showErrorMessage="1" sqref="R18 R20 R22 R24 R26 R28 R30 R32" xr:uid="{00000000-0002-0000-02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7000000}">
          <x14:formula1>
            <xm:f>INDIRECT('1氏名'!$AD$2:$AE$2)</xm:f>
          </x14:formula1>
          <xm:sqref>O16 O12 O14 O10</xm:sqref>
        </x14:dataValidation>
        <x14:dataValidation type="list" allowBlank="1" showInputMessage="1" showErrorMessage="1" xr:uid="{00000000-0002-0000-0200-000009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V3KhmXEdpEEBndJzWjtYi1YDJwrTpjbp8sjiSN9jzUFU1ECl7WNo2hHh5DJiK1JGMlqmJ02dw+VeGq6UXVcJRQ==" saltValue="JGrJK5rSVuKhmRHQ+pfjpA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300-000000000000}">
      <formula1>"490,1310"</formula1>
    </dataValidation>
    <dataValidation type="list" allowBlank="1" showInputMessage="1" showErrorMessage="1" sqref="I10 I12 I14 I16" xr:uid="{00000000-0002-0000-0300-000001000000}">
      <formula1>"820,1310"</formula1>
    </dataValidation>
    <dataValidation type="list" allowBlank="1" showInputMessage="1" showErrorMessage="1" sqref="R10 R12 R14 R16" xr:uid="{00000000-0002-0000-0300-000002000000}">
      <formula1>"0,370"</formula1>
    </dataValidation>
    <dataValidation type="list" allowBlank="1" showDropDown="1" showInputMessage="1" showErrorMessage="1" sqref="E10:E21" xr:uid="{00000000-0002-0000-0300-000003000000}">
      <formula1>INDIRECT($AB$2)</formula1>
    </dataValidation>
    <dataValidation type="list" allowBlank="1" showInputMessage="1" showErrorMessage="1" sqref="R18 R20 R22 R24 R26 R28 R30 R32" xr:uid="{00000000-0002-0000-0300-000004000000}">
      <formula1>"0,430"</formula1>
    </dataValidation>
    <dataValidation type="list" allowBlank="1" showInputMessage="1" showErrorMessage="1" sqref="L18 L20 L22 L24 L26 L28 L30 L32" xr:uid="{00000000-0002-0000-0300-000005000000}">
      <formula1>"550,1370"</formula1>
    </dataValidation>
    <dataValidation type="list" allowBlank="1" showInputMessage="1" showErrorMessage="1" sqref="I18 I20 I22 I24 I26 I28 I30 I32" xr:uid="{00000000-0002-0000-03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3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8GKAthYyrJamTCZnz3XpuiteSkXYTNRC4Bm4n6s4mWgl5EEYaosWplakMB0aivVCMyrx60OcpbqSIUK3FxS2qw==" saltValue="OS1szgrpzqzzZtni01sL+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E10:E11"/>
    <mergeCell ref="F10:F11"/>
    <mergeCell ref="G10:G11"/>
    <mergeCell ref="U10:U11"/>
    <mergeCell ref="U12:U13"/>
    <mergeCell ref="B16:B17"/>
    <mergeCell ref="C16:C17"/>
    <mergeCell ref="D16:D17"/>
    <mergeCell ref="E16:E17"/>
    <mergeCell ref="F16:F17"/>
    <mergeCell ref="G16:G17"/>
    <mergeCell ref="U16:U17"/>
    <mergeCell ref="U20:U21"/>
    <mergeCell ref="G26:G27"/>
    <mergeCell ref="B22:B23"/>
    <mergeCell ref="C22:C23"/>
    <mergeCell ref="D22:D23"/>
    <mergeCell ref="E22:E23"/>
    <mergeCell ref="V10:V11"/>
    <mergeCell ref="W10:W11"/>
    <mergeCell ref="B10:B11"/>
    <mergeCell ref="V7:V9"/>
    <mergeCell ref="W7:W9"/>
    <mergeCell ref="I8:K8"/>
    <mergeCell ref="L8:N8"/>
    <mergeCell ref="O8:Q8"/>
    <mergeCell ref="R8:T8"/>
    <mergeCell ref="U8:U9"/>
    <mergeCell ref="C10:C11"/>
    <mergeCell ref="D10:D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B12:B13"/>
    <mergeCell ref="C12:C13"/>
    <mergeCell ref="D12:D13"/>
    <mergeCell ref="E12:E13"/>
    <mergeCell ref="F12:F13"/>
    <mergeCell ref="G12:G13"/>
    <mergeCell ref="V14:V15"/>
    <mergeCell ref="W14:W15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F22:F23"/>
    <mergeCell ref="G22:G23"/>
    <mergeCell ref="U22:U23"/>
    <mergeCell ref="B20:B21"/>
    <mergeCell ref="C20:C21"/>
    <mergeCell ref="D20:D21"/>
    <mergeCell ref="E20:E21"/>
    <mergeCell ref="F20:F21"/>
    <mergeCell ref="G20:G21"/>
    <mergeCell ref="B24:B25"/>
    <mergeCell ref="C24:C25"/>
    <mergeCell ref="D24:D25"/>
    <mergeCell ref="E24:E25"/>
    <mergeCell ref="F24:F25"/>
    <mergeCell ref="G24:G25"/>
    <mergeCell ref="W26:W27"/>
    <mergeCell ref="B28:B29"/>
    <mergeCell ref="C28:C29"/>
    <mergeCell ref="D28:D29"/>
    <mergeCell ref="E28:E29"/>
    <mergeCell ref="F28:F29"/>
    <mergeCell ref="G28:G29"/>
    <mergeCell ref="U24:U25"/>
    <mergeCell ref="V24:V25"/>
    <mergeCell ref="W24:W25"/>
    <mergeCell ref="U28:U29"/>
    <mergeCell ref="B26:B27"/>
    <mergeCell ref="C26:C27"/>
    <mergeCell ref="D26:D27"/>
    <mergeCell ref="E26:E27"/>
    <mergeCell ref="F26:F27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V20:V21"/>
    <mergeCell ref="W20:W21"/>
    <mergeCell ref="V22:V23"/>
    <mergeCell ref="W22:W23"/>
    <mergeCell ref="V16:V17"/>
  </mergeCells>
  <phoneticPr fontId="2"/>
  <dataValidations count="7">
    <dataValidation type="list" allowBlank="1" showInputMessage="1" showErrorMessage="1" sqref="L10 L12 L14 L16" xr:uid="{00000000-0002-0000-0400-000000000000}">
      <formula1>"490,1310"</formula1>
    </dataValidation>
    <dataValidation type="list" allowBlank="1" showInputMessage="1" showErrorMessage="1" sqref="I10 I12 I14 I16" xr:uid="{00000000-0002-0000-0400-000001000000}">
      <formula1>"820,1310"</formula1>
    </dataValidation>
    <dataValidation type="list" allowBlank="1" showInputMessage="1" showErrorMessage="1" sqref="R10 R12 R14 R16" xr:uid="{00000000-0002-0000-0400-000002000000}">
      <formula1>"0,370"</formula1>
    </dataValidation>
    <dataValidation type="list" allowBlank="1" showDropDown="1" showInputMessage="1" showErrorMessage="1" sqref="E10:E21" xr:uid="{00000000-0002-0000-0400-000003000000}">
      <formula1>INDIRECT($AB$2)</formula1>
    </dataValidation>
    <dataValidation type="list" allowBlank="1" showInputMessage="1" showErrorMessage="1" sqref="R18 R20 R22 R24 R26 R28 R30 R32" xr:uid="{00000000-0002-0000-0400-000004000000}">
      <formula1>"0,430"</formula1>
    </dataValidation>
    <dataValidation type="list" allowBlank="1" showInputMessage="1" showErrorMessage="1" sqref="L18 L20 L22 L24 L26 L28 L30 L32" xr:uid="{00000000-0002-0000-0400-000005000000}">
      <formula1>"550,1370"</formula1>
    </dataValidation>
    <dataValidation type="list" allowBlank="1" showInputMessage="1" showErrorMessage="1" sqref="I18 I20 I22 I24 I26 I28 I30 I32" xr:uid="{00000000-0002-0000-04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4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2mPJUC74CwjZ5Df+WJ5RZLIbgGQ+6Jb/ykkMT3n+f4n0llUTMIhmHbHBhXYa6j0PRNpk1TE1RA41a4No8OIqow==" saltValue="jbVLXiBOtmkJsvGSpw0T5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500-000000000000}">
      <formula1>"490,1310"</formula1>
    </dataValidation>
    <dataValidation type="list" allowBlank="1" showInputMessage="1" showErrorMessage="1" sqref="I10 I12 I14 I16" xr:uid="{00000000-0002-0000-0500-000001000000}">
      <formula1>"820,1310"</formula1>
    </dataValidation>
    <dataValidation type="list" allowBlank="1" showInputMessage="1" showErrorMessage="1" sqref="R10 R12 R14 R16" xr:uid="{00000000-0002-0000-0500-000002000000}">
      <formula1>"0,370"</formula1>
    </dataValidation>
    <dataValidation type="list" allowBlank="1" showDropDown="1" showInputMessage="1" showErrorMessage="1" sqref="E10:E21" xr:uid="{00000000-0002-0000-0500-000003000000}">
      <formula1>INDIRECT($AB$2)</formula1>
    </dataValidation>
    <dataValidation type="list" allowBlank="1" showInputMessage="1" showErrorMessage="1" sqref="R18 R20 R22 R24 R26 R28 R30 R32" xr:uid="{00000000-0002-0000-0500-000004000000}">
      <formula1>"0,430"</formula1>
    </dataValidation>
    <dataValidation type="list" allowBlank="1" showInputMessage="1" showErrorMessage="1" sqref="L18 L20 L22 L24 L26 L28 L30 L32" xr:uid="{00000000-0002-0000-0500-000005000000}">
      <formula1>"550,1370"</formula1>
    </dataValidation>
    <dataValidation type="list" allowBlank="1" showInputMessage="1" showErrorMessage="1" sqref="I18 I20 I22 I24 I26 I28 I30 I32" xr:uid="{00000000-0002-0000-05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5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00FF99"/>
    <pageSetUpPr fitToPage="1"/>
  </sheetPr>
  <dimension ref="A1:Y75"/>
  <sheetViews>
    <sheetView view="pageBreakPreview" topLeftCell="A7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ha/diz/tviHn0pftqcPzKf0+oV+VSzOzLdyBOgJJkYyf8SdhmifhnsHv4knaVC16qqLOASOlAN0VcwuSu9U7Vg==" saltValue="HnAyty+HVsa2CpH7CSXTK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600-000000000000}">
      <formula1>"490,1310"</formula1>
    </dataValidation>
    <dataValidation type="list" allowBlank="1" showInputMessage="1" showErrorMessage="1" sqref="I10 I12 I14 I16" xr:uid="{00000000-0002-0000-0600-000001000000}">
      <formula1>"820,1310"</formula1>
    </dataValidation>
    <dataValidation type="list" allowBlank="1" showInputMessage="1" showErrorMessage="1" sqref="R10 R12 R14 R16" xr:uid="{00000000-0002-0000-0600-000002000000}">
      <formula1>"0,370"</formula1>
    </dataValidation>
    <dataValidation type="list" allowBlank="1" showDropDown="1" showInputMessage="1" showErrorMessage="1" sqref="E10:E21" xr:uid="{00000000-0002-0000-0600-000003000000}">
      <formula1>INDIRECT($AB$2)</formula1>
    </dataValidation>
    <dataValidation type="list" allowBlank="1" showInputMessage="1" showErrorMessage="1" sqref="R18 R20 R22 R24 R26 R28 R30 R32" xr:uid="{00000000-0002-0000-0600-000004000000}">
      <formula1>"0,430"</formula1>
    </dataValidation>
    <dataValidation type="list" allowBlank="1" showInputMessage="1" showErrorMessage="1" sqref="L18 L20 L22 L24 L26 L28 L30 L32" xr:uid="{00000000-0002-0000-0600-000005000000}">
      <formula1>"550,1370"</formula1>
    </dataValidation>
    <dataValidation type="list" allowBlank="1" showInputMessage="1" showErrorMessage="1" sqref="I18 I20 I22 I24 I26 I28 I30 I32" xr:uid="{00000000-0002-0000-06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6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2" sqref="B12:B13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qmMufhrbZfojksBVB4lgmsvDTdrUayOl83BeNnWYieMieXaB27iUFfJ/jeLrbbgdxcfGh6fgiKGTRGsFX2lq0A==" saltValue="HkSqdd1/B6fSJEY2va454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700-000000000000}">
      <formula1>"490,1310"</formula1>
    </dataValidation>
    <dataValidation type="list" allowBlank="1" showInputMessage="1" showErrorMessage="1" sqref="I10 I12 I14 I16" xr:uid="{00000000-0002-0000-0700-000001000000}">
      <formula1>"820,1310"</formula1>
    </dataValidation>
    <dataValidation type="list" allowBlank="1" showInputMessage="1" showErrorMessage="1" sqref="R10 R12 R14 R16" xr:uid="{00000000-0002-0000-0700-000002000000}">
      <formula1>"0,370"</formula1>
    </dataValidation>
    <dataValidation type="list" allowBlank="1" showDropDown="1" showInputMessage="1" showErrorMessage="1" sqref="E10:E21" xr:uid="{00000000-0002-0000-0700-000003000000}">
      <formula1>INDIRECT($AB$2)</formula1>
    </dataValidation>
    <dataValidation type="list" allowBlank="1" showInputMessage="1" showErrorMessage="1" sqref="R18 R20 R22 R24 R26 R28 R30 R32" xr:uid="{00000000-0002-0000-0700-000004000000}">
      <formula1>"0,430"</formula1>
    </dataValidation>
    <dataValidation type="list" allowBlank="1" showInputMessage="1" showErrorMessage="1" sqref="L18 L20 L22 L24 L26 L28 L30 L32" xr:uid="{00000000-0002-0000-0700-000005000000}">
      <formula1>"550,1370"</formula1>
    </dataValidation>
    <dataValidation type="list" allowBlank="1" showInputMessage="1" showErrorMessage="1" sqref="I18 I20 I22 I24 I26 I28 I30 I32" xr:uid="{00000000-0002-0000-07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7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G/O1wCiMXCBLgijeSIaFScQX5FMOpKcp8JzQ19RCxrYcgLP3ijMv9oZkZU/C/l/ivIUv2PdQi2ZFs/LQ4iBsFQ==" saltValue="X2jcztXWSiTH8IiyORDwg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800-000000000000}">
      <formula1>"490,1310"</formula1>
    </dataValidation>
    <dataValidation type="list" allowBlank="1" showInputMessage="1" showErrorMessage="1" sqref="I10 I12 I14 I16" xr:uid="{00000000-0002-0000-0800-000001000000}">
      <formula1>"820,1310"</formula1>
    </dataValidation>
    <dataValidation type="list" allowBlank="1" showInputMessage="1" showErrorMessage="1" sqref="R10 R12 R14 R16" xr:uid="{00000000-0002-0000-0800-000002000000}">
      <formula1>"0,370"</formula1>
    </dataValidation>
    <dataValidation type="list" allowBlank="1" showDropDown="1" showInputMessage="1" showErrorMessage="1" sqref="E10:E21" xr:uid="{00000000-0002-0000-0800-000003000000}">
      <formula1>INDIRECT($AB$2)</formula1>
    </dataValidation>
    <dataValidation type="list" allowBlank="1" showInputMessage="1" showErrorMessage="1" sqref="R18 R20 R22 R24 R26 R28 R30 R32" xr:uid="{00000000-0002-0000-0800-000004000000}">
      <formula1>"0,430"</formula1>
    </dataValidation>
    <dataValidation type="list" allowBlank="1" showInputMessage="1" showErrorMessage="1" sqref="L18 L20 L22 L24 L26 L28 L30 L32" xr:uid="{00000000-0002-0000-0800-000005000000}">
      <formula1>"550,1370"</formula1>
    </dataValidation>
    <dataValidation type="list" allowBlank="1" showInputMessage="1" showErrorMessage="1" sqref="I18 I20 I22 I24 I26 I28 I30 I32" xr:uid="{00000000-0002-0000-08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8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rgb="FF00FF99"/>
    <pageSetUpPr fitToPage="1"/>
  </sheetPr>
  <dimension ref="A1:Y75"/>
  <sheetViews>
    <sheetView view="pageBreakPreview" topLeftCell="A7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UXiwdUvjQXjAUTUcOozZH7Zlcex4EILIP0h7KApn8Pf82YZmflIQdRen/60RQrrnwOgZjsELbuG8FezkCii4qg==" saltValue="aQSuYbO4UOqLpmMx19dv0A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900-000000000000}">
      <formula1>"490,1310"</formula1>
    </dataValidation>
    <dataValidation type="list" allowBlank="1" showInputMessage="1" showErrorMessage="1" sqref="I10 I12 I14 I16" xr:uid="{00000000-0002-0000-0900-000001000000}">
      <formula1>"820,1310"</formula1>
    </dataValidation>
    <dataValidation type="list" allowBlank="1" showInputMessage="1" showErrorMessage="1" sqref="R10 R12 R14 R16" xr:uid="{00000000-0002-0000-0900-000002000000}">
      <formula1>"0,370"</formula1>
    </dataValidation>
    <dataValidation type="list" allowBlank="1" showDropDown="1" showInputMessage="1" showErrorMessage="1" sqref="E10:E21" xr:uid="{00000000-0002-0000-0900-000003000000}">
      <formula1>INDIRECT($AB$2)</formula1>
    </dataValidation>
    <dataValidation type="list" allowBlank="1" showInputMessage="1" showErrorMessage="1" sqref="R18 R20 R22 R24 R26 R28 R30 R32" xr:uid="{00000000-0002-0000-0900-000004000000}">
      <formula1>"0,430"</formula1>
    </dataValidation>
    <dataValidation type="list" allowBlank="1" showInputMessage="1" showErrorMessage="1" sqref="L18 L20 L22 L24 L26 L28 L30 L32" xr:uid="{00000000-0002-0000-0900-000005000000}">
      <formula1>"550,1370"</formula1>
    </dataValidation>
    <dataValidation type="list" allowBlank="1" showInputMessage="1" showErrorMessage="1" sqref="I18 I20 I22 I24 I26 I28 I30 I32" xr:uid="{00000000-0002-0000-09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rowBreaks count="1" manualBreakCount="1">
    <brk id="36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9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1ic5GLveO5/58H02IEeHDazok90nvmlyuSw8sovijM4GS7Ad/wItRYsFkhvmHGjVvCSogChY/NZw6xOkQJ5Drw==" saltValue="1ePVrKujC4+nmcgu8L6HtQ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A00-000000000000}">
      <formula1>"490,1310"</formula1>
    </dataValidation>
    <dataValidation type="list" allowBlank="1" showInputMessage="1" showErrorMessage="1" sqref="I10 I12 I14 I16" xr:uid="{00000000-0002-0000-0A00-000001000000}">
      <formula1>"820,1310"</formula1>
    </dataValidation>
    <dataValidation type="list" allowBlank="1" showInputMessage="1" showErrorMessage="1" sqref="R10 R12 R14 R16" xr:uid="{00000000-0002-0000-0A00-000002000000}">
      <formula1>"0,370"</formula1>
    </dataValidation>
    <dataValidation type="list" allowBlank="1" showDropDown="1" showInputMessage="1" showErrorMessage="1" sqref="E10:E21" xr:uid="{00000000-0002-0000-0A00-000003000000}">
      <formula1>INDIRECT($AB$2)</formula1>
    </dataValidation>
    <dataValidation type="list" allowBlank="1" showInputMessage="1" showErrorMessage="1" sqref="R18 R20 R22 R24 R26 R28 R30 R32" xr:uid="{00000000-0002-0000-0A00-000004000000}">
      <formula1>"0,430"</formula1>
    </dataValidation>
    <dataValidation type="list" allowBlank="1" showInputMessage="1" showErrorMessage="1" sqref="L18 L20 L22 L24 L26 L28 L30 L32" xr:uid="{00000000-0002-0000-0A00-000005000000}">
      <formula1>"550,1370"</formula1>
    </dataValidation>
    <dataValidation type="list" allowBlank="1" showInputMessage="1" showErrorMessage="1" sqref="I18 I20 I22 I24 I26 I28 I30 I32" xr:uid="{00000000-0002-0000-0A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A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tabColor rgb="FF00FF99"/>
    <pageSetUpPr fitToPage="1"/>
  </sheetPr>
  <dimension ref="A1:Y75"/>
  <sheetViews>
    <sheetView view="pageBreakPreview" topLeftCell="A12" zoomScale="70" zoomScaleNormal="100" zoomScaleSheetLayoutView="70" workbookViewId="0">
      <selection activeCell="S33" sqref="S33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>ROUNDDOWN(R26*S26*25%,0)</f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y5WLK/ewlhcVqUmXJDqKw7iXUPBGRIYWxZoASDgoqJQ1L/qcFzBfetjPorROwIgjv8N8qqh1pluGiWmWRtpCmg==" saltValue="6jteagdfE5XMaCAm/laNxg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28:B29"/>
    <mergeCell ref="B30:B31"/>
    <mergeCell ref="B32:B33"/>
    <mergeCell ref="C10:C11"/>
    <mergeCell ref="C14:C15"/>
    <mergeCell ref="C18:C19"/>
    <mergeCell ref="C22:C23"/>
    <mergeCell ref="B12:B13"/>
    <mergeCell ref="B14:B15"/>
    <mergeCell ref="B16:B17"/>
    <mergeCell ref="B18:B19"/>
    <mergeCell ref="B20:B21"/>
    <mergeCell ref="B22:B23"/>
    <mergeCell ref="D28:D29"/>
    <mergeCell ref="U26:U27"/>
    <mergeCell ref="V7:V9"/>
    <mergeCell ref="W7:W9"/>
    <mergeCell ref="I8:K8"/>
    <mergeCell ref="L8:N8"/>
    <mergeCell ref="O8:Q8"/>
    <mergeCell ref="R8:T8"/>
    <mergeCell ref="U8:U9"/>
    <mergeCell ref="B24:B25"/>
    <mergeCell ref="B26:B27"/>
    <mergeCell ref="W10:W11"/>
    <mergeCell ref="C12:C13"/>
    <mergeCell ref="D12:D13"/>
    <mergeCell ref="E12:E13"/>
    <mergeCell ref="F12:F13"/>
    <mergeCell ref="G12:G13"/>
    <mergeCell ref="U12:U13"/>
    <mergeCell ref="V12:V13"/>
    <mergeCell ref="W12:W13"/>
    <mergeCell ref="D10:D11"/>
    <mergeCell ref="E10:E11"/>
    <mergeCell ref="F10:F11"/>
    <mergeCell ref="G10:G11"/>
    <mergeCell ref="U10:U11"/>
    <mergeCell ref="V10:V11"/>
    <mergeCell ref="W14:W15"/>
    <mergeCell ref="C16:C17"/>
    <mergeCell ref="D16:D17"/>
    <mergeCell ref="E16:E17"/>
    <mergeCell ref="F16:F17"/>
    <mergeCell ref="G16:G17"/>
    <mergeCell ref="U16:U17"/>
    <mergeCell ref="V16:V17"/>
    <mergeCell ref="W16:W17"/>
    <mergeCell ref="D14:D15"/>
    <mergeCell ref="E14:E15"/>
    <mergeCell ref="F14:F15"/>
    <mergeCell ref="G14:G15"/>
    <mergeCell ref="U14:U15"/>
    <mergeCell ref="V14:V15"/>
    <mergeCell ref="W18:W19"/>
    <mergeCell ref="C20:C21"/>
    <mergeCell ref="D20:D21"/>
    <mergeCell ref="E20:E21"/>
    <mergeCell ref="F20:F21"/>
    <mergeCell ref="G20:G21"/>
    <mergeCell ref="U20:U21"/>
    <mergeCell ref="V20:V21"/>
    <mergeCell ref="W20:W21"/>
    <mergeCell ref="D18:D19"/>
    <mergeCell ref="E18:E19"/>
    <mergeCell ref="F18:F19"/>
    <mergeCell ref="G18:G19"/>
    <mergeCell ref="U18:U19"/>
    <mergeCell ref="V18:V19"/>
    <mergeCell ref="W22:W23"/>
    <mergeCell ref="C24:C25"/>
    <mergeCell ref="D24:D25"/>
    <mergeCell ref="E24:E25"/>
    <mergeCell ref="F24:F25"/>
    <mergeCell ref="G24:G25"/>
    <mergeCell ref="U24:U25"/>
    <mergeCell ref="D22:D23"/>
    <mergeCell ref="E22:E23"/>
    <mergeCell ref="F22:F23"/>
    <mergeCell ref="G22:G23"/>
    <mergeCell ref="U22:U23"/>
    <mergeCell ref="V22:V23"/>
    <mergeCell ref="V26:V27"/>
    <mergeCell ref="W26:W27"/>
    <mergeCell ref="C28:C29"/>
    <mergeCell ref="E28:E29"/>
    <mergeCell ref="F28:F29"/>
    <mergeCell ref="G28:G29"/>
    <mergeCell ref="V24:V25"/>
    <mergeCell ref="W24:W25"/>
    <mergeCell ref="U28:U29"/>
    <mergeCell ref="C26:C27"/>
    <mergeCell ref="D26:D27"/>
    <mergeCell ref="E26:E27"/>
    <mergeCell ref="F26:F27"/>
    <mergeCell ref="G26:G27"/>
    <mergeCell ref="W32:W33"/>
    <mergeCell ref="V28:V29"/>
    <mergeCell ref="W28:W29"/>
    <mergeCell ref="C30:C31"/>
    <mergeCell ref="D30:D31"/>
    <mergeCell ref="E30:E31"/>
    <mergeCell ref="F30:F31"/>
    <mergeCell ref="G30:G31"/>
    <mergeCell ref="U30:U31"/>
    <mergeCell ref="V30:V31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C32:C33"/>
    <mergeCell ref="D32:D33"/>
    <mergeCell ref="E32:E33"/>
    <mergeCell ref="F32:F33"/>
    <mergeCell ref="G32:G33"/>
    <mergeCell ref="U32:U33"/>
    <mergeCell ref="V32:V33"/>
  </mergeCells>
  <phoneticPr fontId="2"/>
  <dataValidations count="7">
    <dataValidation type="list" allowBlank="1" showInputMessage="1" showErrorMessage="1" sqref="L10 L12 L14 L16" xr:uid="{00000000-0002-0000-0B00-000000000000}">
      <formula1>"490,1310"</formula1>
    </dataValidation>
    <dataValidation type="list" allowBlank="1" showInputMessage="1" showErrorMessage="1" sqref="I10 I12 I14 I16" xr:uid="{00000000-0002-0000-0B00-000001000000}">
      <formula1>"820,1310"</formula1>
    </dataValidation>
    <dataValidation type="list" allowBlank="1" showInputMessage="1" showErrorMessage="1" sqref="R10 R12 R14 R16" xr:uid="{00000000-0002-0000-0B00-000002000000}">
      <formula1>"0,370"</formula1>
    </dataValidation>
    <dataValidation type="list" allowBlank="1" showDropDown="1" showInputMessage="1" showErrorMessage="1" sqref="E10:E21" xr:uid="{00000000-0002-0000-0B00-000003000000}">
      <formula1>INDIRECT($AB$2)</formula1>
    </dataValidation>
    <dataValidation type="list" allowBlank="1" showInputMessage="1" showErrorMessage="1" sqref="R18 R20 R22 R24 R26 R28 R30 R32" xr:uid="{00000000-0002-0000-0B00-000004000000}">
      <formula1>"0,430"</formula1>
    </dataValidation>
    <dataValidation type="list" allowBlank="1" showInputMessage="1" showErrorMessage="1" sqref="L18 L20 L22 L24 L26 L28 L30 L32" xr:uid="{00000000-0002-0000-0B00-000005000000}">
      <formula1>"550,1370"</formula1>
    </dataValidation>
    <dataValidation type="list" allowBlank="1" showInputMessage="1" showErrorMessage="1" sqref="I18 I20 I22 I24 I26 I28 I30 I32" xr:uid="{00000000-0002-0000-0B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B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W8eucppC4PLxQmgMasVDuScU9vn/mklWHyOTSF7uoeUxBOsI/Ue0NC6HNzm6LnnctPJivUBX7fkLtn2a0eK6kQ==" saltValue="e8P3NJhMO5MaYc5nrz53iQ==" spinCount="100000" sheet="1" formatCells="0" selectLockedCells="1"/>
  <mergeCells count="137">
    <mergeCell ref="B40:B41"/>
    <mergeCell ref="B37:B38"/>
    <mergeCell ref="B7:B9"/>
    <mergeCell ref="C7:D8"/>
    <mergeCell ref="E7:G8"/>
    <mergeCell ref="I7:U7"/>
    <mergeCell ref="B10:B11"/>
    <mergeCell ref="B12:B13"/>
    <mergeCell ref="C12:C13"/>
    <mergeCell ref="D12:D13"/>
    <mergeCell ref="E12:E13"/>
    <mergeCell ref="F12:F13"/>
    <mergeCell ref="C10:C11"/>
    <mergeCell ref="G12:G13"/>
    <mergeCell ref="U12:U13"/>
    <mergeCell ref="B16:B17"/>
    <mergeCell ref="C16:C17"/>
    <mergeCell ref="D16:D17"/>
    <mergeCell ref="E16:E17"/>
    <mergeCell ref="F16:F17"/>
    <mergeCell ref="G16:G17"/>
    <mergeCell ref="U16:U17"/>
    <mergeCell ref="B20:B21"/>
    <mergeCell ref="C20:C21"/>
    <mergeCell ref="V7:V9"/>
    <mergeCell ref="W7:W9"/>
    <mergeCell ref="I8:K8"/>
    <mergeCell ref="L8:N8"/>
    <mergeCell ref="O8:Q8"/>
    <mergeCell ref="R8:T8"/>
    <mergeCell ref="U8:U9"/>
    <mergeCell ref="D10:D11"/>
    <mergeCell ref="E10:E11"/>
    <mergeCell ref="F10:F11"/>
    <mergeCell ref="G10:G11"/>
    <mergeCell ref="U10:U11"/>
    <mergeCell ref="V10:V11"/>
    <mergeCell ref="W10:W11"/>
    <mergeCell ref="V12:V13"/>
    <mergeCell ref="W12:W13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V16:V17"/>
    <mergeCell ref="W16:W17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D20:D21"/>
    <mergeCell ref="E20:E21"/>
    <mergeCell ref="F20:F21"/>
    <mergeCell ref="G20:G21"/>
    <mergeCell ref="U20:U21"/>
    <mergeCell ref="V20:V21"/>
    <mergeCell ref="W20:W21"/>
    <mergeCell ref="W22:W23"/>
    <mergeCell ref="B24:B25"/>
    <mergeCell ref="C24:C25"/>
    <mergeCell ref="D24:D25"/>
    <mergeCell ref="E24:E25"/>
    <mergeCell ref="F24:F25"/>
    <mergeCell ref="G24:G25"/>
    <mergeCell ref="U24:U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U30:U31"/>
    <mergeCell ref="V30:V31"/>
    <mergeCell ref="U26:U27"/>
    <mergeCell ref="V26:V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O1:W2"/>
    <mergeCell ref="C4:D4"/>
    <mergeCell ref="I4:K4"/>
    <mergeCell ref="O4:P5"/>
    <mergeCell ref="Q4:W5"/>
    <mergeCell ref="C5:E5"/>
    <mergeCell ref="I5:M5"/>
    <mergeCell ref="M36:M41"/>
    <mergeCell ref="N36:N38"/>
    <mergeCell ref="P36:R36"/>
    <mergeCell ref="S36:S38"/>
    <mergeCell ref="U36:W36"/>
    <mergeCell ref="N39:N41"/>
    <mergeCell ref="P39:R39"/>
    <mergeCell ref="S39:S41"/>
    <mergeCell ref="U39:W39"/>
    <mergeCell ref="W30:W31"/>
    <mergeCell ref="V28:V29"/>
    <mergeCell ref="W28:W29"/>
    <mergeCell ref="W26:W27"/>
    <mergeCell ref="V24:V25"/>
    <mergeCell ref="W24:W25"/>
    <mergeCell ref="U22:U23"/>
    <mergeCell ref="V22:V23"/>
  </mergeCells>
  <phoneticPr fontId="2"/>
  <dataValidations count="7">
    <dataValidation type="list" allowBlank="1" showInputMessage="1" showErrorMessage="1" sqref="L10 L12 L14 L16" xr:uid="{00000000-0002-0000-0C00-000000000000}">
      <formula1>"490,1310"</formula1>
    </dataValidation>
    <dataValidation type="list" allowBlank="1" showInputMessage="1" showErrorMessage="1" sqref="I10 I12 I14 I16" xr:uid="{00000000-0002-0000-0C00-000001000000}">
      <formula1>"820,1310"</formula1>
    </dataValidation>
    <dataValidation type="list" allowBlank="1" showInputMessage="1" showErrorMessage="1" sqref="R10 R12 R14 R16" xr:uid="{00000000-0002-0000-0C00-000002000000}">
      <formula1>"0,370"</formula1>
    </dataValidation>
    <dataValidation type="list" allowBlank="1" showDropDown="1" showInputMessage="1" showErrorMessage="1" sqref="E10:E21" xr:uid="{00000000-0002-0000-0C00-000003000000}">
      <formula1>INDIRECT($AB$2)</formula1>
    </dataValidation>
    <dataValidation type="list" allowBlank="1" showInputMessage="1" showErrorMessage="1" sqref="R18 R20 R22 R24 R26 R28 R30 R32" xr:uid="{00000000-0002-0000-0C00-000004000000}">
      <formula1>"0,430"</formula1>
    </dataValidation>
    <dataValidation type="list" allowBlank="1" showInputMessage="1" showErrorMessage="1" sqref="L18 L20 L22 L24 L26 L28 L30 L32" xr:uid="{00000000-0002-0000-0C00-000005000000}">
      <formula1>"550,1370"</formula1>
    </dataValidation>
    <dataValidation type="list" allowBlank="1" showInputMessage="1" showErrorMessage="1" sqref="I18 I20 I22 I24 I26 I28 I30 I32" xr:uid="{00000000-0002-0000-0C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C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yqgNSp6HCqcDyTpwRYEyIjg+6DjP5jIm8AiQaAOCu7C8i0TvNeQWA3dj0/eNfO60nxKkZ1VFVRZLLMLUJ1jgEA==" saltValue="ROmA5lFCJQ2QlE0QVM5sgA==" spinCount="100000" sheet="1" formatCells="0" selectLockedCells="1"/>
  <mergeCells count="137">
    <mergeCell ref="B12:B13"/>
    <mergeCell ref="C12:C13"/>
    <mergeCell ref="D12:D13"/>
    <mergeCell ref="E12:E13"/>
    <mergeCell ref="F12:F13"/>
    <mergeCell ref="V7:V9"/>
    <mergeCell ref="W7:W9"/>
    <mergeCell ref="I8:K8"/>
    <mergeCell ref="L8:N8"/>
    <mergeCell ref="O8:Q8"/>
    <mergeCell ref="R8:T8"/>
    <mergeCell ref="U8:U9"/>
    <mergeCell ref="V10:V11"/>
    <mergeCell ref="W10:W11"/>
    <mergeCell ref="B7:B9"/>
    <mergeCell ref="C7:D8"/>
    <mergeCell ref="E7:G8"/>
    <mergeCell ref="I7:U7"/>
    <mergeCell ref="B10:B11"/>
    <mergeCell ref="C10:C11"/>
    <mergeCell ref="D10:D11"/>
    <mergeCell ref="E10:E11"/>
    <mergeCell ref="F10:F11"/>
    <mergeCell ref="G10:G11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8:B19"/>
    <mergeCell ref="C18:C19"/>
    <mergeCell ref="D18:D19"/>
    <mergeCell ref="E18:E19"/>
    <mergeCell ref="F18:F19"/>
    <mergeCell ref="G18:G19"/>
    <mergeCell ref="U18:U19"/>
    <mergeCell ref="B16:B17"/>
    <mergeCell ref="C16:C17"/>
    <mergeCell ref="D16:D17"/>
    <mergeCell ref="E16:E17"/>
    <mergeCell ref="F16:F17"/>
    <mergeCell ref="G16:G17"/>
    <mergeCell ref="U16:U17"/>
    <mergeCell ref="B22:B23"/>
    <mergeCell ref="C22:C23"/>
    <mergeCell ref="D22:D23"/>
    <mergeCell ref="E22:E23"/>
    <mergeCell ref="F22:F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G22:G23"/>
    <mergeCell ref="U22:U23"/>
    <mergeCell ref="B24:B25"/>
    <mergeCell ref="C24:C25"/>
    <mergeCell ref="D24:D25"/>
    <mergeCell ref="E24:E25"/>
    <mergeCell ref="F24:F25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F26:F27"/>
    <mergeCell ref="C4:D4"/>
    <mergeCell ref="I4:K4"/>
    <mergeCell ref="O4:P5"/>
    <mergeCell ref="Q4:W5"/>
    <mergeCell ref="C5:E5"/>
    <mergeCell ref="I5:M5"/>
    <mergeCell ref="W30:W31"/>
    <mergeCell ref="B40:B41"/>
    <mergeCell ref="P39:R39"/>
    <mergeCell ref="S39:S41"/>
    <mergeCell ref="U39:W39"/>
    <mergeCell ref="M36:M41"/>
    <mergeCell ref="N36:N38"/>
    <mergeCell ref="P36:R36"/>
    <mergeCell ref="S36:S38"/>
    <mergeCell ref="U36:W36"/>
    <mergeCell ref="N39:N41"/>
    <mergeCell ref="B37:B38"/>
    <mergeCell ref="U24:U25"/>
    <mergeCell ref="V24:V25"/>
    <mergeCell ref="W24:W25"/>
    <mergeCell ref="G28:G29"/>
    <mergeCell ref="U28:U29"/>
    <mergeCell ref="G24:G25"/>
    <mergeCell ref="U32:U33"/>
    <mergeCell ref="W32:W33"/>
    <mergeCell ref="V32:V33"/>
    <mergeCell ref="G26:G27"/>
    <mergeCell ref="U30:U31"/>
    <mergeCell ref="V30:V31"/>
    <mergeCell ref="U26:U27"/>
    <mergeCell ref="V26:V27"/>
    <mergeCell ref="O1:W2"/>
    <mergeCell ref="V28:V29"/>
    <mergeCell ref="W28:W29"/>
    <mergeCell ref="W26:W27"/>
    <mergeCell ref="V16:V17"/>
    <mergeCell ref="W16:W17"/>
    <mergeCell ref="V18:V19"/>
    <mergeCell ref="W18:W19"/>
    <mergeCell ref="W12:W13"/>
    <mergeCell ref="G12:G13"/>
    <mergeCell ref="U12:U13"/>
    <mergeCell ref="V12:V13"/>
    <mergeCell ref="U10:U11"/>
    <mergeCell ref="B30:B31"/>
    <mergeCell ref="C30:C31"/>
    <mergeCell ref="D30:D31"/>
    <mergeCell ref="E30:E31"/>
    <mergeCell ref="F30:F31"/>
    <mergeCell ref="G30:G31"/>
    <mergeCell ref="B32:B33"/>
    <mergeCell ref="C32:C33"/>
    <mergeCell ref="D32:D33"/>
    <mergeCell ref="E32:E33"/>
    <mergeCell ref="F32:F33"/>
    <mergeCell ref="G32:G33"/>
  </mergeCells>
  <phoneticPr fontId="2"/>
  <dataValidations count="7">
    <dataValidation type="list" allowBlank="1" showInputMessage="1" showErrorMessage="1" sqref="L10 L12 L14 L16" xr:uid="{00000000-0002-0000-0D00-000000000000}">
      <formula1>"490,1310"</formula1>
    </dataValidation>
    <dataValidation type="list" allowBlank="1" showInputMessage="1" showErrorMessage="1" sqref="I10 I12 I14 I16" xr:uid="{00000000-0002-0000-0D00-000001000000}">
      <formula1>"820,1310"</formula1>
    </dataValidation>
    <dataValidation type="list" allowBlank="1" showInputMessage="1" showErrorMessage="1" sqref="R10 R12 R14 R16" xr:uid="{00000000-0002-0000-0D00-000002000000}">
      <formula1>"0,370"</formula1>
    </dataValidation>
    <dataValidation type="list" allowBlank="1" showDropDown="1" showInputMessage="1" showErrorMessage="1" sqref="E10:E21" xr:uid="{00000000-0002-0000-0D00-000003000000}">
      <formula1>INDIRECT($AB$2)</formula1>
    </dataValidation>
    <dataValidation type="list" allowBlank="1" showInputMessage="1" showErrorMessage="1" sqref="R18 R20 R22 R24 R26 R28 R30 R32" xr:uid="{00000000-0002-0000-0D00-000004000000}">
      <formula1>"0,430"</formula1>
    </dataValidation>
    <dataValidation type="list" allowBlank="1" showInputMessage="1" showErrorMessage="1" sqref="L18 L20 L22 L24 L26 L28 L30 L32" xr:uid="{00000000-0002-0000-0D00-000005000000}">
      <formula1>"550,1370"</formula1>
    </dataValidation>
    <dataValidation type="list" allowBlank="1" showInputMessage="1" showErrorMessage="1" sqref="I18 I20 I22 I24 I26 I28 I30 I32" xr:uid="{00000000-0002-0000-0D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D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2" sqref="B12:B13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Am5RnDqCxwh+hLPwvk3muJW219Vi4qIisfF0t0W1JFHSJzf6Oe6OMywDVjS9GwA0tuj4mpockOz0YnCRIS06vw==" saltValue="6kN9YYe3dJ9k0DGlxK/baQ==" spinCount="100000" sheet="1" formatCells="0" selectLockedCells="1"/>
  <mergeCells count="137">
    <mergeCell ref="B12:B13"/>
    <mergeCell ref="C12:C13"/>
    <mergeCell ref="D12:D13"/>
    <mergeCell ref="E12:E13"/>
    <mergeCell ref="F12:F13"/>
    <mergeCell ref="V7:V9"/>
    <mergeCell ref="W7:W9"/>
    <mergeCell ref="I8:K8"/>
    <mergeCell ref="L8:N8"/>
    <mergeCell ref="O8:Q8"/>
    <mergeCell ref="R8:T8"/>
    <mergeCell ref="U8:U9"/>
    <mergeCell ref="V10:V11"/>
    <mergeCell ref="W10:W11"/>
    <mergeCell ref="B7:B9"/>
    <mergeCell ref="C7:D8"/>
    <mergeCell ref="E7:G8"/>
    <mergeCell ref="I7:U7"/>
    <mergeCell ref="B10:B11"/>
    <mergeCell ref="C10:C11"/>
    <mergeCell ref="D10:D11"/>
    <mergeCell ref="E10:E11"/>
    <mergeCell ref="F10:F11"/>
    <mergeCell ref="G10:G11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8:B19"/>
    <mergeCell ref="C18:C19"/>
    <mergeCell ref="D18:D19"/>
    <mergeCell ref="E18:E19"/>
    <mergeCell ref="F18:F19"/>
    <mergeCell ref="G18:G19"/>
    <mergeCell ref="U18:U19"/>
    <mergeCell ref="B16:B17"/>
    <mergeCell ref="C16:C17"/>
    <mergeCell ref="D16:D17"/>
    <mergeCell ref="E16:E17"/>
    <mergeCell ref="F16:F17"/>
    <mergeCell ref="G16:G17"/>
    <mergeCell ref="U16:U17"/>
    <mergeCell ref="B22:B23"/>
    <mergeCell ref="C22:C23"/>
    <mergeCell ref="D22:D23"/>
    <mergeCell ref="E22:E23"/>
    <mergeCell ref="F22:F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G22:G23"/>
    <mergeCell ref="U22:U23"/>
    <mergeCell ref="B24:B25"/>
    <mergeCell ref="C24:C25"/>
    <mergeCell ref="D24:D25"/>
    <mergeCell ref="E24:E25"/>
    <mergeCell ref="F24:F25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F26:F27"/>
    <mergeCell ref="C4:D4"/>
    <mergeCell ref="I4:K4"/>
    <mergeCell ref="O4:P5"/>
    <mergeCell ref="Q4:W5"/>
    <mergeCell ref="C5:E5"/>
    <mergeCell ref="I5:M5"/>
    <mergeCell ref="W30:W31"/>
    <mergeCell ref="B40:B41"/>
    <mergeCell ref="P39:R39"/>
    <mergeCell ref="S39:S41"/>
    <mergeCell ref="U39:W39"/>
    <mergeCell ref="M36:M41"/>
    <mergeCell ref="N36:N38"/>
    <mergeCell ref="P36:R36"/>
    <mergeCell ref="S36:S38"/>
    <mergeCell ref="U36:W36"/>
    <mergeCell ref="N39:N41"/>
    <mergeCell ref="B37:B38"/>
    <mergeCell ref="U24:U25"/>
    <mergeCell ref="V24:V25"/>
    <mergeCell ref="W24:W25"/>
    <mergeCell ref="G28:G29"/>
    <mergeCell ref="U28:U29"/>
    <mergeCell ref="G24:G25"/>
    <mergeCell ref="U32:U33"/>
    <mergeCell ref="W32:W33"/>
    <mergeCell ref="V32:V33"/>
    <mergeCell ref="G26:G27"/>
    <mergeCell ref="U30:U31"/>
    <mergeCell ref="V30:V31"/>
    <mergeCell ref="U26:U27"/>
    <mergeCell ref="V26:V27"/>
    <mergeCell ref="O1:W2"/>
    <mergeCell ref="V28:V29"/>
    <mergeCell ref="W28:W29"/>
    <mergeCell ref="W26:W27"/>
    <mergeCell ref="V16:V17"/>
    <mergeCell ref="W16:W17"/>
    <mergeCell ref="V18:V19"/>
    <mergeCell ref="W18:W19"/>
    <mergeCell ref="W12:W13"/>
    <mergeCell ref="G12:G13"/>
    <mergeCell ref="U12:U13"/>
    <mergeCell ref="V12:V13"/>
    <mergeCell ref="U10:U11"/>
    <mergeCell ref="B30:B31"/>
    <mergeCell ref="C30:C31"/>
    <mergeCell ref="D30:D31"/>
    <mergeCell ref="E30:E31"/>
    <mergeCell ref="F30:F31"/>
    <mergeCell ref="G30:G31"/>
    <mergeCell ref="B32:B33"/>
    <mergeCell ref="C32:C33"/>
    <mergeCell ref="D32:D33"/>
    <mergeCell ref="E32:E33"/>
    <mergeCell ref="F32:F33"/>
    <mergeCell ref="G32:G33"/>
  </mergeCells>
  <phoneticPr fontId="2"/>
  <dataValidations count="7">
    <dataValidation type="list" allowBlank="1" showInputMessage="1" showErrorMessage="1" sqref="L10 L12 L14 L16" xr:uid="{00000000-0002-0000-0E00-000000000000}">
      <formula1>"490,1310"</formula1>
    </dataValidation>
    <dataValidation type="list" allowBlank="1" showInputMessage="1" showErrorMessage="1" sqref="I10 I12 I14 I16" xr:uid="{00000000-0002-0000-0E00-000001000000}">
      <formula1>"820,1310"</formula1>
    </dataValidation>
    <dataValidation type="list" allowBlank="1" showInputMessage="1" showErrorMessage="1" sqref="R10 R12 R14 R16" xr:uid="{00000000-0002-0000-0E00-000002000000}">
      <formula1>"0,370"</formula1>
    </dataValidation>
    <dataValidation type="list" allowBlank="1" showDropDown="1" showInputMessage="1" showErrorMessage="1" sqref="E10:E21" xr:uid="{00000000-0002-0000-0E00-000003000000}">
      <formula1>INDIRECT($AB$2)</formula1>
    </dataValidation>
    <dataValidation type="list" allowBlank="1" showInputMessage="1" showErrorMessage="1" sqref="R18 R20 R22 R24 R26 R28 R30 R32" xr:uid="{00000000-0002-0000-0E00-000004000000}">
      <formula1>"0,430"</formula1>
    </dataValidation>
    <dataValidation type="list" allowBlank="1" showInputMessage="1" showErrorMessage="1" sqref="L18 L20 L22 L24 L26 L28 L30 L32" xr:uid="{00000000-0002-0000-0E00-000005000000}">
      <formula1>"550,1370"</formula1>
    </dataValidation>
    <dataValidation type="list" allowBlank="1" showInputMessage="1" showErrorMessage="1" sqref="I18 I20 I22 I24 I26 I28 I30 I32" xr:uid="{00000000-0002-0000-0E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E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99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77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62"/>
      <c r="I8" s="188" t="s">
        <v>8</v>
      </c>
      <c r="J8" s="189"/>
      <c r="K8" s="190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63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172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0">ROUNDDOWN(I12*J12*25%,0)</f>
        <v>0</v>
      </c>
      <c r="L12" s="43"/>
      <c r="M12" s="46"/>
      <c r="N12" s="15">
        <f t="shared" ref="N12:N20" si="1">ROUNDDOWN(L12*M12*25%,0)</f>
        <v>0</v>
      </c>
      <c r="O12" s="43"/>
      <c r="P12" s="46"/>
      <c r="Q12" s="15">
        <f t="shared" ref="Q12:Q20" si="2">ROUNDDOWN(O12*P12*25%,0)</f>
        <v>0</v>
      </c>
      <c r="R12" s="43"/>
      <c r="S12" s="46"/>
      <c r="T12" s="15">
        <f t="shared" ref="T12:T32" si="3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172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0"/>
        <v>0</v>
      </c>
      <c r="L14" s="43"/>
      <c r="M14" s="46"/>
      <c r="N14" s="15">
        <f t="shared" si="1"/>
        <v>0</v>
      </c>
      <c r="O14" s="43"/>
      <c r="P14" s="46"/>
      <c r="Q14" s="15">
        <f t="shared" si="2"/>
        <v>0</v>
      </c>
      <c r="R14" s="43"/>
      <c r="S14" s="46"/>
      <c r="T14" s="15">
        <f t="shared" si="3"/>
        <v>0</v>
      </c>
      <c r="U14" s="168">
        <f t="shared" ref="U14:U32" si="4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172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0"/>
        <v>0</v>
      </c>
      <c r="L16" s="43"/>
      <c r="M16" s="46"/>
      <c r="N16" s="15">
        <f t="shared" si="1"/>
        <v>0</v>
      </c>
      <c r="O16" s="43"/>
      <c r="P16" s="46"/>
      <c r="Q16" s="15">
        <f t="shared" si="2"/>
        <v>0</v>
      </c>
      <c r="R16" s="43"/>
      <c r="S16" s="46"/>
      <c r="T16" s="15">
        <f t="shared" si="3"/>
        <v>0</v>
      </c>
      <c r="U16" s="168">
        <f t="shared" si="4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172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0"/>
        <v>0</v>
      </c>
      <c r="L18" s="43"/>
      <c r="M18" s="46"/>
      <c r="N18" s="15">
        <f t="shared" si="1"/>
        <v>0</v>
      </c>
      <c r="O18" s="43"/>
      <c r="P18" s="46"/>
      <c r="Q18" s="15">
        <f t="shared" si="2"/>
        <v>0</v>
      </c>
      <c r="R18" s="43"/>
      <c r="S18" s="46"/>
      <c r="T18" s="15">
        <f t="shared" si="3"/>
        <v>0</v>
      </c>
      <c r="U18" s="168">
        <f t="shared" si="4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172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0"/>
        <v>0</v>
      </c>
      <c r="L20" s="43"/>
      <c r="M20" s="46"/>
      <c r="N20" s="15">
        <f t="shared" si="1"/>
        <v>0</v>
      </c>
      <c r="O20" s="43"/>
      <c r="P20" s="46"/>
      <c r="Q20" s="15">
        <f t="shared" si="2"/>
        <v>0</v>
      </c>
      <c r="R20" s="43"/>
      <c r="S20" s="46"/>
      <c r="T20" s="15">
        <f t="shared" si="3"/>
        <v>0</v>
      </c>
      <c r="U20" s="168">
        <f t="shared" si="4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5">ROUNDDOWN(I22*J22*25%,0)</f>
        <v>0</v>
      </c>
      <c r="L22" s="43"/>
      <c r="M22" s="46"/>
      <c r="N22" s="15">
        <f t="shared" ref="N22" si="6">ROUNDDOWN(L22*M22*25%,0)</f>
        <v>0</v>
      </c>
      <c r="O22" s="43"/>
      <c r="P22" s="46"/>
      <c r="Q22" s="15">
        <f t="shared" ref="Q22" si="7">ROUNDDOWN(O22*P22*25%,0)</f>
        <v>0</v>
      </c>
      <c r="R22" s="43"/>
      <c r="S22" s="46"/>
      <c r="T22" s="15">
        <f t="shared" si="3"/>
        <v>0</v>
      </c>
      <c r="U22" s="168">
        <f t="shared" si="4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8">I23*J23</f>
        <v>0</v>
      </c>
      <c r="L23" s="128">
        <v>550</v>
      </c>
      <c r="M23" s="47"/>
      <c r="N23" s="17">
        <f t="shared" ref="N23" si="9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0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1">ROUNDDOWN(I24*J24*25%,0)</f>
        <v>0</v>
      </c>
      <c r="L24" s="43"/>
      <c r="M24" s="46"/>
      <c r="N24" s="15">
        <f t="shared" ref="N24" si="12">ROUNDDOWN(L24*M24*25%,0)</f>
        <v>0</v>
      </c>
      <c r="O24" s="43"/>
      <c r="P24" s="46"/>
      <c r="Q24" s="15">
        <f t="shared" ref="Q24" si="13">ROUNDDOWN(O24*P24*25%,0)</f>
        <v>0</v>
      </c>
      <c r="R24" s="43"/>
      <c r="S24" s="46"/>
      <c r="T24" s="15">
        <f t="shared" si="3"/>
        <v>0</v>
      </c>
      <c r="U24" s="168">
        <f t="shared" si="4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4">I25*J25</f>
        <v>0</v>
      </c>
      <c r="L25" s="128">
        <v>550</v>
      </c>
      <c r="M25" s="47"/>
      <c r="N25" s="17">
        <f t="shared" ref="N25" si="15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6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7">ROUNDDOWN(I26*J26*25%,0)</f>
        <v>0</v>
      </c>
      <c r="L26" s="43"/>
      <c r="M26" s="46"/>
      <c r="N26" s="15">
        <f t="shared" ref="N26" si="18">ROUNDDOWN(L26*M26*25%,0)</f>
        <v>0</v>
      </c>
      <c r="O26" s="43"/>
      <c r="P26" s="46"/>
      <c r="Q26" s="15">
        <f t="shared" ref="Q26" si="19">ROUNDDOWN(O26*P26*25%,0)</f>
        <v>0</v>
      </c>
      <c r="R26" s="43"/>
      <c r="S26" s="46"/>
      <c r="T26" s="15">
        <f t="shared" si="3"/>
        <v>0</v>
      </c>
      <c r="U26" s="168">
        <f t="shared" si="4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0">I27*J27</f>
        <v>0</v>
      </c>
      <c r="L27" s="128">
        <v>550</v>
      </c>
      <c r="M27" s="47"/>
      <c r="N27" s="17">
        <f t="shared" ref="N27" si="21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2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3">ROUNDDOWN(I28*J28*25%,0)</f>
        <v>0</v>
      </c>
      <c r="L28" s="43"/>
      <c r="M28" s="46"/>
      <c r="N28" s="15">
        <f t="shared" ref="N28" si="24">ROUNDDOWN(L28*M28*25%,0)</f>
        <v>0</v>
      </c>
      <c r="O28" s="43"/>
      <c r="P28" s="46"/>
      <c r="Q28" s="15">
        <f t="shared" ref="Q28" si="25">ROUNDDOWN(O28*P28*25%,0)</f>
        <v>0</v>
      </c>
      <c r="R28" s="43"/>
      <c r="S28" s="46"/>
      <c r="T28" s="15">
        <f>ROUNDDOWN(R28*S28*25%,0)</f>
        <v>0</v>
      </c>
      <c r="U28" s="168">
        <f t="shared" si="4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6">I29*J29</f>
        <v>0</v>
      </c>
      <c r="L29" s="128">
        <v>550</v>
      </c>
      <c r="M29" s="47"/>
      <c r="N29" s="17">
        <f t="shared" ref="N29" si="27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28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29">ROUNDDOWN(I30*J30*25%,0)</f>
        <v>0</v>
      </c>
      <c r="L30" s="43"/>
      <c r="M30" s="46"/>
      <c r="N30" s="15">
        <f t="shared" ref="N30" si="30">ROUNDDOWN(L30*M30*25%,0)</f>
        <v>0</v>
      </c>
      <c r="O30" s="43"/>
      <c r="P30" s="46"/>
      <c r="Q30" s="15">
        <f t="shared" ref="Q30" si="31">ROUNDDOWN(O30*P30*25%,0)</f>
        <v>0</v>
      </c>
      <c r="R30" s="43"/>
      <c r="S30" s="46"/>
      <c r="T30" s="15">
        <f t="shared" si="3"/>
        <v>0</v>
      </c>
      <c r="U30" s="168">
        <f t="shared" si="4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2">I31*J31</f>
        <v>0</v>
      </c>
      <c r="L31" s="128">
        <v>550</v>
      </c>
      <c r="M31" s="47"/>
      <c r="N31" s="17">
        <f t="shared" ref="N31" si="33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4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5">ROUNDDOWN(I32*J32*25%,0)</f>
        <v>0</v>
      </c>
      <c r="L32" s="43"/>
      <c r="M32" s="46"/>
      <c r="N32" s="15">
        <f t="shared" ref="N32" si="36">ROUNDDOWN(L32*M32*25%,0)</f>
        <v>0</v>
      </c>
      <c r="O32" s="43"/>
      <c r="P32" s="46"/>
      <c r="Q32" s="15">
        <f t="shared" ref="Q32" si="37">ROUNDDOWN(O32*P32*25%,0)</f>
        <v>0</v>
      </c>
      <c r="R32" s="43"/>
      <c r="S32" s="46"/>
      <c r="T32" s="15">
        <f t="shared" si="3"/>
        <v>0</v>
      </c>
      <c r="U32" s="168">
        <f t="shared" si="4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38">I33*J33</f>
        <v>0</v>
      </c>
      <c r="L33" s="128">
        <v>550</v>
      </c>
      <c r="M33" s="47"/>
      <c r="N33" s="17">
        <f t="shared" ref="N33" si="39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0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C35" s="28"/>
      <c r="D35" s="28"/>
      <c r="E35" s="99"/>
      <c r="F35" s="99"/>
      <c r="G35" s="9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C36" s="28"/>
      <c r="D36" s="28"/>
      <c r="E36" s="66"/>
      <c r="F36" s="66"/>
      <c r="G36" s="66"/>
      <c r="H36" s="66"/>
      <c r="I36" s="2"/>
      <c r="J36" s="2"/>
      <c r="K36" s="2"/>
      <c r="L36" s="2"/>
      <c r="M36" s="155" t="s">
        <v>55</v>
      </c>
      <c r="N36" s="158" t="s">
        <v>37</v>
      </c>
      <c r="O36" s="89" t="s">
        <v>56</v>
      </c>
      <c r="P36" s="161" t="s">
        <v>57</v>
      </c>
      <c r="Q36" s="162"/>
      <c r="R36" s="163"/>
      <c r="S36" s="164" t="s">
        <v>58</v>
      </c>
      <c r="T36" s="89" t="s">
        <v>59</v>
      </c>
      <c r="U36" s="161" t="s">
        <v>57</v>
      </c>
      <c r="V36" s="162"/>
      <c r="W36" s="163"/>
      <c r="X36" s="2"/>
      <c r="Y36" s="2"/>
    </row>
    <row r="37" spans="2:25" ht="28.5" customHeight="1" thickBot="1">
      <c r="B37" s="213" t="s">
        <v>105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156"/>
      <c r="N37" s="159"/>
      <c r="O37" s="90"/>
      <c r="P37" s="91"/>
      <c r="Q37" s="92"/>
      <c r="R37" s="93"/>
      <c r="S37" s="165"/>
      <c r="T37" s="90"/>
      <c r="U37" s="91"/>
      <c r="V37" s="92"/>
      <c r="W37" s="93"/>
      <c r="X37" s="2"/>
      <c r="Y37" s="2"/>
    </row>
    <row r="38" spans="2:25" ht="32.25" customHeight="1" thickBot="1">
      <c r="B38" s="214"/>
      <c r="C38" s="82">
        <f>SUM(D10:D32)</f>
        <v>0</v>
      </c>
      <c r="D38" s="82">
        <f>SUM(G10:G32)</f>
        <v>0</v>
      </c>
      <c r="E38" s="82">
        <f>SUM(U10:U32)</f>
        <v>0</v>
      </c>
      <c r="F38" s="82">
        <f>SUM(V10:V32)</f>
        <v>0</v>
      </c>
      <c r="G38" s="82">
        <f>SUM(W10:W32)</f>
        <v>0</v>
      </c>
      <c r="I38" s="68"/>
      <c r="L38" s="68"/>
      <c r="M38" s="156"/>
      <c r="N38" s="160"/>
      <c r="O38" s="94"/>
      <c r="P38" s="95"/>
      <c r="Q38" s="96"/>
      <c r="R38" s="97"/>
      <c r="S38" s="166"/>
      <c r="T38" s="94"/>
      <c r="U38" s="95"/>
      <c r="V38" s="96"/>
      <c r="W38" s="97"/>
    </row>
    <row r="39" spans="2:25" ht="9.75" customHeight="1" thickBot="1">
      <c r="M39" s="156"/>
      <c r="N39" s="158" t="s">
        <v>60</v>
      </c>
      <c r="O39" s="89" t="s">
        <v>59</v>
      </c>
      <c r="P39" s="161" t="s">
        <v>57</v>
      </c>
      <c r="Q39" s="162"/>
      <c r="R39" s="163"/>
      <c r="S39" s="164" t="s">
        <v>61</v>
      </c>
      <c r="T39" s="89" t="s">
        <v>59</v>
      </c>
      <c r="U39" s="161" t="s">
        <v>57</v>
      </c>
      <c r="V39" s="162"/>
      <c r="W39" s="163"/>
    </row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156"/>
      <c r="N40" s="159"/>
      <c r="O40" s="105"/>
      <c r="P40" s="106"/>
      <c r="Q40" s="107"/>
      <c r="R40" s="108"/>
      <c r="S40" s="159"/>
      <c r="T40" s="105"/>
      <c r="U40" s="106"/>
      <c r="V40" s="107"/>
      <c r="W40" s="108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M41" s="157"/>
      <c r="N41" s="160"/>
      <c r="O41" s="109"/>
      <c r="P41" s="110"/>
      <c r="Q41" s="111"/>
      <c r="R41" s="112"/>
      <c r="S41" s="160"/>
      <c r="T41" s="109"/>
      <c r="U41" s="110"/>
      <c r="V41" s="111"/>
      <c r="W41" s="112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FWcI8s9iCJ4yUvLm4b9wgHjbSQsiVpRtiMXU6acNdy1qMtcOb4wDP+vY/iUnrTI5sqh8HO9BqONxaPC5rvon6Q==" saltValue="TjK21xCu2jgHhZuTiLUQSg==" spinCount="100000" sheet="1" formatCells="0" selectLockedCells="1"/>
  <mergeCells count="137">
    <mergeCell ref="B12:B13"/>
    <mergeCell ref="C12:C13"/>
    <mergeCell ref="D12:D13"/>
    <mergeCell ref="E12:E13"/>
    <mergeCell ref="F12:F13"/>
    <mergeCell ref="V7:V9"/>
    <mergeCell ref="W7:W9"/>
    <mergeCell ref="I8:K8"/>
    <mergeCell ref="L8:N8"/>
    <mergeCell ref="O8:Q8"/>
    <mergeCell ref="R8:T8"/>
    <mergeCell ref="U8:U9"/>
    <mergeCell ref="V10:V11"/>
    <mergeCell ref="W10:W11"/>
    <mergeCell ref="B7:B9"/>
    <mergeCell ref="C7:D8"/>
    <mergeCell ref="E7:G8"/>
    <mergeCell ref="I7:U7"/>
    <mergeCell ref="B10:B11"/>
    <mergeCell ref="C10:C11"/>
    <mergeCell ref="D10:D11"/>
    <mergeCell ref="E10:E11"/>
    <mergeCell ref="F10:F11"/>
    <mergeCell ref="G10:G11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8:B19"/>
    <mergeCell ref="C18:C19"/>
    <mergeCell ref="D18:D19"/>
    <mergeCell ref="E18:E19"/>
    <mergeCell ref="F18:F19"/>
    <mergeCell ref="G18:G19"/>
    <mergeCell ref="U18:U19"/>
    <mergeCell ref="B16:B17"/>
    <mergeCell ref="C16:C17"/>
    <mergeCell ref="D16:D17"/>
    <mergeCell ref="E16:E17"/>
    <mergeCell ref="F16:F17"/>
    <mergeCell ref="G16:G17"/>
    <mergeCell ref="U16:U17"/>
    <mergeCell ref="B22:B23"/>
    <mergeCell ref="C22:C23"/>
    <mergeCell ref="D22:D23"/>
    <mergeCell ref="E22:E23"/>
    <mergeCell ref="F22:F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G22:G23"/>
    <mergeCell ref="U22:U23"/>
    <mergeCell ref="B24:B25"/>
    <mergeCell ref="C24:C25"/>
    <mergeCell ref="D24:D25"/>
    <mergeCell ref="E24:E25"/>
    <mergeCell ref="F24:F25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F26:F27"/>
    <mergeCell ref="C4:D4"/>
    <mergeCell ref="I4:K4"/>
    <mergeCell ref="O4:P5"/>
    <mergeCell ref="Q4:W5"/>
    <mergeCell ref="C5:E5"/>
    <mergeCell ref="I5:M5"/>
    <mergeCell ref="W30:W31"/>
    <mergeCell ref="B40:B41"/>
    <mergeCell ref="P39:R39"/>
    <mergeCell ref="S39:S41"/>
    <mergeCell ref="U39:W39"/>
    <mergeCell ref="M36:M41"/>
    <mergeCell ref="N36:N38"/>
    <mergeCell ref="P36:R36"/>
    <mergeCell ref="S36:S38"/>
    <mergeCell ref="U36:W36"/>
    <mergeCell ref="N39:N41"/>
    <mergeCell ref="B37:B38"/>
    <mergeCell ref="U24:U25"/>
    <mergeCell ref="V24:V25"/>
    <mergeCell ref="W24:W25"/>
    <mergeCell ref="G28:G29"/>
    <mergeCell ref="U28:U29"/>
    <mergeCell ref="G24:G25"/>
    <mergeCell ref="U32:U33"/>
    <mergeCell ref="W32:W33"/>
    <mergeCell ref="V32:V33"/>
    <mergeCell ref="G26:G27"/>
    <mergeCell ref="U30:U31"/>
    <mergeCell ref="V30:V31"/>
    <mergeCell ref="U26:U27"/>
    <mergeCell ref="V26:V27"/>
    <mergeCell ref="O1:W2"/>
    <mergeCell ref="V28:V29"/>
    <mergeCell ref="W28:W29"/>
    <mergeCell ref="W26:W27"/>
    <mergeCell ref="V16:V17"/>
    <mergeCell ref="W16:W17"/>
    <mergeCell ref="V18:V19"/>
    <mergeCell ref="W18:W19"/>
    <mergeCell ref="W12:W13"/>
    <mergeCell ref="G12:G13"/>
    <mergeCell ref="U12:U13"/>
    <mergeCell ref="V12:V13"/>
    <mergeCell ref="U10:U11"/>
    <mergeCell ref="B30:B31"/>
    <mergeCell ref="C30:C31"/>
    <mergeCell ref="D30:D31"/>
    <mergeCell ref="E30:E31"/>
    <mergeCell ref="F30:F31"/>
    <mergeCell ref="G30:G31"/>
    <mergeCell ref="B32:B33"/>
    <mergeCell ref="C32:C33"/>
    <mergeCell ref="D32:D33"/>
    <mergeCell ref="E32:E33"/>
    <mergeCell ref="F32:F33"/>
    <mergeCell ref="G32:G33"/>
  </mergeCells>
  <phoneticPr fontId="2"/>
  <dataValidations count="7">
    <dataValidation type="list" allowBlank="1" showInputMessage="1" showErrorMessage="1" sqref="L10 L12 L14 L16" xr:uid="{00000000-0002-0000-0F00-000000000000}">
      <formula1>"490,1310"</formula1>
    </dataValidation>
    <dataValidation type="list" allowBlank="1" showInputMessage="1" showErrorMessage="1" sqref="I10 I12 I14 I16" xr:uid="{00000000-0002-0000-0F00-000001000000}">
      <formula1>"820,1310"</formula1>
    </dataValidation>
    <dataValidation type="list" allowBlank="1" showInputMessage="1" showErrorMessage="1" sqref="R10 R12 R14 R16" xr:uid="{00000000-0002-0000-0F00-000002000000}">
      <formula1>"0,370"</formula1>
    </dataValidation>
    <dataValidation type="list" allowBlank="1" showDropDown="1" showInputMessage="1" showErrorMessage="1" sqref="E10:E21" xr:uid="{00000000-0002-0000-0F00-000003000000}">
      <formula1>INDIRECT($AB$2)</formula1>
    </dataValidation>
    <dataValidation type="list" allowBlank="1" showInputMessage="1" showErrorMessage="1" sqref="R18 R20 R22 R24 R26 R28 R30 R32" xr:uid="{00000000-0002-0000-0F00-000004000000}">
      <formula1>"0,430"</formula1>
    </dataValidation>
    <dataValidation type="list" allowBlank="1" showInputMessage="1" showErrorMessage="1" sqref="L18 L20 L22 L24 L26 L28 L30 L32" xr:uid="{00000000-0002-0000-0F00-000005000000}">
      <formula1>"550,1370"</formula1>
    </dataValidation>
    <dataValidation type="list" allowBlank="1" showInputMessage="1" showErrorMessage="1" sqref="I18 I20 I22 I24 I26 I28 I30 I32" xr:uid="{00000000-0002-0000-0F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7000000}">
          <x14:formula1>
            <xm:f>INDIRECT('1氏名'!$AD$2:$AE$2)</xm:f>
          </x14:formula1>
          <xm:sqref>O10 O16 O12 O14</xm:sqref>
        </x14:dataValidation>
        <x14:dataValidation type="list" allowBlank="1" showInputMessage="1" showErrorMessage="1" xr:uid="{00000000-0002-0000-0F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66FF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z4TXfQB49G6kJv6K3VOd9g0P06LYv2LvNJA3exUDl/4sILnQJM7O2RKUV1yqmLrm36UguJ9/ECzpzuZLm7xjrQ==" saltValue="YD6VKmAYsor282mynLDKJg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000-000000000000}">
      <formula1>"490,1310"</formula1>
    </dataValidation>
    <dataValidation type="list" allowBlank="1" showInputMessage="1" showErrorMessage="1" sqref="I10 I12 I14 I16" xr:uid="{00000000-0002-0000-1000-000001000000}">
      <formula1>"820,1310"</formula1>
    </dataValidation>
    <dataValidation type="list" allowBlank="1" showInputMessage="1" showErrorMessage="1" sqref="R10 R12 R14 R16" xr:uid="{00000000-0002-0000-1000-000002000000}">
      <formula1>"0,370"</formula1>
    </dataValidation>
    <dataValidation type="list" allowBlank="1" showDropDown="1" showInputMessage="1" showErrorMessage="1" sqref="E10:E21" xr:uid="{00000000-0002-0000-1000-000003000000}">
      <formula1>INDIRECT($AB$2)</formula1>
    </dataValidation>
    <dataValidation type="list" allowBlank="1" showInputMessage="1" showErrorMessage="1" sqref="I18 I20 I22 I24 I26 I28 I30 I32" xr:uid="{00000000-0002-0000-1000-000004000000}">
      <formula1>"880,1370"</formula1>
    </dataValidation>
    <dataValidation type="list" allowBlank="1" showInputMessage="1" showErrorMessage="1" sqref="L18 L20 L22 L24 L26 L28 L30 L32" xr:uid="{00000000-0002-0000-1000-000005000000}">
      <formula1>"550,1370"</formula1>
    </dataValidation>
    <dataValidation type="list" allowBlank="1" showInputMessage="1" showErrorMessage="1" sqref="R18 R20 R22 R24 R26 R28 R30 R32" xr:uid="{00000000-0002-0000-10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0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666FF"/>
    <pageSetUpPr fitToPage="1"/>
  </sheetPr>
  <dimension ref="A1:Y75"/>
  <sheetViews>
    <sheetView view="pageBreakPreview" topLeftCell="A10" zoomScale="70" zoomScaleNormal="100" zoomScaleSheetLayoutView="70" workbookViewId="0">
      <selection activeCell="B10" sqref="B10:B11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GoUiQa1JdMBNL4afUMcGkicA4bAIC2/NOGbC2n3MzIij7lmDhFidr6sUphE8rqIOCt/s2mfv14N4qkZIw9CXEw==" saltValue="c8aFdUhdONfVicodkBxWBg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100-000000000000}">
      <formula1>"490,1310"</formula1>
    </dataValidation>
    <dataValidation type="list" allowBlank="1" showInputMessage="1" showErrorMessage="1" sqref="I10 I12 I14 I16" xr:uid="{00000000-0002-0000-1100-000001000000}">
      <formula1>"820,1310"</formula1>
    </dataValidation>
    <dataValidation type="list" allowBlank="1" showInputMessage="1" showErrorMessage="1" sqref="R10 R12 R14 R16" xr:uid="{00000000-0002-0000-1100-000002000000}">
      <formula1>"0,370"</formula1>
    </dataValidation>
    <dataValidation type="list" allowBlank="1" showDropDown="1" showInputMessage="1" showErrorMessage="1" sqref="E10:E21" xr:uid="{00000000-0002-0000-1100-000003000000}">
      <formula1>INDIRECT($AB$2)</formula1>
    </dataValidation>
    <dataValidation type="list" allowBlank="1" showInputMessage="1" showErrorMessage="1" sqref="R18 R20 R22 R24 R26 R28 R30 R32" xr:uid="{00000000-0002-0000-1100-000004000000}">
      <formula1>"0,430"</formula1>
    </dataValidation>
    <dataValidation type="list" allowBlank="1" showInputMessage="1" showErrorMessage="1" sqref="L18 L20 L22 L24 L26 L28 L30 L32" xr:uid="{00000000-0002-0000-1100-000005000000}">
      <formula1>"550,1370"</formula1>
    </dataValidation>
    <dataValidation type="list" allowBlank="1" showInputMessage="1" showErrorMessage="1" sqref="I18 I20 I22 I24 I26 I28 I30 I32" xr:uid="{00000000-0002-0000-11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1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lgM1aWeUv4hHX3AJIVcsBGDhaAkMXk1LkkDlzJXJKhixGIhuhydbWx1hnZS7XeffvrN0AkCyDx9K8KskM0bbQw==" saltValue="p83mBd/H2yOmwhVe104SsA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200-000000000000}">
      <formula1>"490,1310"</formula1>
    </dataValidation>
    <dataValidation type="list" allowBlank="1" showInputMessage="1" showErrorMessage="1" sqref="I10 I12 I14 I16" xr:uid="{00000000-0002-0000-1200-000001000000}">
      <formula1>"820,1310"</formula1>
    </dataValidation>
    <dataValidation type="list" allowBlank="1" showInputMessage="1" showErrorMessage="1" sqref="R10 R12 R14 R16" xr:uid="{00000000-0002-0000-1200-000002000000}">
      <formula1>"0,370"</formula1>
    </dataValidation>
    <dataValidation type="list" allowBlank="1" showDropDown="1" showInputMessage="1" showErrorMessage="1" sqref="E10:E21" xr:uid="{00000000-0002-0000-1200-000003000000}">
      <formula1>INDIRECT($AB$2)</formula1>
    </dataValidation>
    <dataValidation type="list" allowBlank="1" showInputMessage="1" showErrorMessage="1" sqref="R18 R20 R22 R24 R26 R28 R30 R32" xr:uid="{00000000-0002-0000-1200-000004000000}">
      <formula1>"0,430"</formula1>
    </dataValidation>
    <dataValidation type="list" allowBlank="1" showInputMessage="1" showErrorMessage="1" sqref="L18 L20 L22 L24 L26 L28 L30 L32" xr:uid="{00000000-0002-0000-1200-000005000000}">
      <formula1>"550,1370"</formula1>
    </dataValidation>
    <dataValidation type="list" allowBlank="1" showInputMessage="1" showErrorMessage="1" sqref="I18 I20 I22 I24 I26 I28 I30 I32" xr:uid="{00000000-0002-0000-12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2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2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CidmtaNr39nbuMCzQMaIDvD03lUojtgT4/zh13/O2a+6lbnE3lKkTgitYklYoRFCva+QHJfG4oaqterWBA/WkQ==" saltValue="Rb+26wjGppdxpp2xJMrh8Q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300-000000000000}">
      <formula1>"490,1310"</formula1>
    </dataValidation>
    <dataValidation type="list" allowBlank="1" showInputMessage="1" showErrorMessage="1" sqref="I10 I12 I14 I16" xr:uid="{00000000-0002-0000-1300-000001000000}">
      <formula1>"820,1310"</formula1>
    </dataValidation>
    <dataValidation type="list" allowBlank="1" showInputMessage="1" showErrorMessage="1" sqref="R10 R12 R14 R16" xr:uid="{00000000-0002-0000-1300-000002000000}">
      <formula1>"0,370"</formula1>
    </dataValidation>
    <dataValidation type="list" allowBlank="1" showDropDown="1" showInputMessage="1" showErrorMessage="1" sqref="E10:E21" xr:uid="{00000000-0002-0000-1300-000003000000}">
      <formula1>INDIRECT($AB$2)</formula1>
    </dataValidation>
    <dataValidation type="list" allowBlank="1" showInputMessage="1" showErrorMessage="1" sqref="R18 R20 R22 R24 R26 R28 R30 R32" xr:uid="{00000000-0002-0000-1300-000004000000}">
      <formula1>"0,430"</formula1>
    </dataValidation>
    <dataValidation type="list" allowBlank="1" showInputMessage="1" showErrorMessage="1" sqref="L18 L20 L22 L24 L26 L28 L30 L32" xr:uid="{00000000-0002-0000-1300-000005000000}">
      <formula1>"550,1370"</formula1>
    </dataValidation>
    <dataValidation type="list" allowBlank="1" showInputMessage="1" showErrorMessage="1" sqref="I18 I20 I22 I24 I26 I28 I30 I32" xr:uid="{00000000-0002-0000-13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3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8zRfiXWOUdGHaUWff4f125p43EKuOOivar5rVPm5nsJwCPWhZg9OIu4/pJCSgvveDZVyI4NxwrUpBtF92IeAEg==" saltValue="FObjIYJ4zlvYmvkZPwaHJw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400-000000000000}">
      <formula1>"490,1310"</formula1>
    </dataValidation>
    <dataValidation type="list" allowBlank="1" showInputMessage="1" showErrorMessage="1" sqref="I10 I12 I14 I16" xr:uid="{00000000-0002-0000-1400-000001000000}">
      <formula1>"820,1310"</formula1>
    </dataValidation>
    <dataValidation type="list" allowBlank="1" showInputMessage="1" showErrorMessage="1" sqref="R10 R12 R14 R16" xr:uid="{00000000-0002-0000-1400-000002000000}">
      <formula1>"0,370"</formula1>
    </dataValidation>
    <dataValidation type="list" allowBlank="1" showDropDown="1" showInputMessage="1" showErrorMessage="1" sqref="E10:E21" xr:uid="{00000000-0002-0000-1400-000003000000}">
      <formula1>INDIRECT($AB$2)</formula1>
    </dataValidation>
    <dataValidation type="list" allowBlank="1" showInputMessage="1" showErrorMessage="1" sqref="R18 R20 R22 R24 R26 R28 R30 R32" xr:uid="{00000000-0002-0000-1400-000004000000}">
      <formula1>"0,430"</formula1>
    </dataValidation>
    <dataValidation type="list" allowBlank="1" showInputMessage="1" showErrorMessage="1" sqref="L18 L20 L22 L24 L26 L28 L30 L32" xr:uid="{00000000-0002-0000-1400-000005000000}">
      <formula1>"550,1370"</formula1>
    </dataValidation>
    <dataValidation type="list" allowBlank="1" showInputMessage="1" showErrorMessage="1" sqref="I18 I20 I22 I24 I26 I28 I30 I32" xr:uid="{00000000-0002-0000-14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4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4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o9/lQdd7sAZaibDt3UUUk/w4WsjcPG3i6FcDIv6BoezsRFxvzZX1Lktn+iSWzkns8eGh8iT/HqsYfKO7Kex9qA==" saltValue="8GHToU14luAs/bYTg6P0cQ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500-000000000000}">
      <formula1>"490,1310"</formula1>
    </dataValidation>
    <dataValidation type="list" allowBlank="1" showInputMessage="1" showErrorMessage="1" sqref="I10 I12 I14 I16" xr:uid="{00000000-0002-0000-1500-000001000000}">
      <formula1>"820,1310"</formula1>
    </dataValidation>
    <dataValidation type="list" allowBlank="1" showInputMessage="1" showErrorMessage="1" sqref="R10 R12 R14 R16" xr:uid="{00000000-0002-0000-1500-000002000000}">
      <formula1>"0,370"</formula1>
    </dataValidation>
    <dataValidation type="list" allowBlank="1" showDropDown="1" showInputMessage="1" showErrorMessage="1" sqref="E10:E21" xr:uid="{00000000-0002-0000-1500-000003000000}">
      <formula1>INDIRECT($AB$2)</formula1>
    </dataValidation>
    <dataValidation type="list" allowBlank="1" showInputMessage="1" showErrorMessage="1" sqref="R18 R20 R22 R24 R26 R28 R30 R32" xr:uid="{00000000-0002-0000-1500-000004000000}">
      <formula1>"0,430"</formula1>
    </dataValidation>
    <dataValidation type="list" allowBlank="1" showInputMessage="1" showErrorMessage="1" sqref="L18 L20 L22 L24 L26 L28 L30 L32" xr:uid="{00000000-0002-0000-1500-000005000000}">
      <formula1>"550,1370"</formula1>
    </dataValidation>
    <dataValidation type="list" allowBlank="1" showInputMessage="1" showErrorMessage="1" sqref="I18 I20 I22 I24 I26 I28 I30 I32" xr:uid="{00000000-0002-0000-15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5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yJ3hG5qCRGBjl+tbPJRddm3pi4l1dXuKP8JcaxAnYRt5DQPKgWnN60HBWpxAJwm0V1k2AxmyQ42VDk2047U0YQ==" saltValue="gmJMAXSn6UqzytLTgGWaJg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600-000000000000}">
      <formula1>"490,1310"</formula1>
    </dataValidation>
    <dataValidation type="list" allowBlank="1" showInputMessage="1" showErrorMessage="1" sqref="I10 I12 I14 I16" xr:uid="{00000000-0002-0000-1600-000001000000}">
      <formula1>"820,1310"</formula1>
    </dataValidation>
    <dataValidation type="list" allowBlank="1" showInputMessage="1" showErrorMessage="1" sqref="R10 R12 R14 R16" xr:uid="{00000000-0002-0000-1600-000002000000}">
      <formula1>"0,370"</formula1>
    </dataValidation>
    <dataValidation type="list" allowBlank="1" showDropDown="1" showInputMessage="1" showErrorMessage="1" sqref="E10:E21" xr:uid="{00000000-0002-0000-1600-000003000000}">
      <formula1>INDIRECT($AB$2)</formula1>
    </dataValidation>
    <dataValidation type="list" allowBlank="1" showInputMessage="1" showErrorMessage="1" sqref="R18 R20 R22 R24 R26 R28 R30 R32" xr:uid="{00000000-0002-0000-1600-000004000000}">
      <formula1>"0,430"</formula1>
    </dataValidation>
    <dataValidation type="list" allowBlank="1" showInputMessage="1" showErrorMessage="1" sqref="L18 L20 L22 L24 L26 L28 L30 L32" xr:uid="{00000000-0002-0000-1600-000005000000}">
      <formula1>"550,1370"</formula1>
    </dataValidation>
    <dataValidation type="list" allowBlank="1" showInputMessage="1" showErrorMessage="1" sqref="I18 I20 I22 I24 I26 I28 I30 I32" xr:uid="{00000000-0002-0000-16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6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lOF0BpmpT0CP42wQDhegiiQthAadACTDfrwFrsVxzLGuf9bKB+574ocf+6l6X1z7s/yROSId6VIJowr6MxpbVw==" saltValue="d4KJf+TZfoezG/69TZupAw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700-000000000000}">
      <formula1>"490,1310"</formula1>
    </dataValidation>
    <dataValidation type="list" allowBlank="1" showInputMessage="1" showErrorMessage="1" sqref="I10 I12 I14 I16" xr:uid="{00000000-0002-0000-1700-000001000000}">
      <formula1>"820,1310"</formula1>
    </dataValidation>
    <dataValidation type="list" allowBlank="1" showInputMessage="1" showErrorMessage="1" sqref="R10 R12 R14 R16" xr:uid="{00000000-0002-0000-1700-000002000000}">
      <formula1>"0,370"</formula1>
    </dataValidation>
    <dataValidation type="list" allowBlank="1" showDropDown="1" showInputMessage="1" showErrorMessage="1" sqref="E10:E21" xr:uid="{00000000-0002-0000-1700-000003000000}">
      <formula1>INDIRECT($AB$2)</formula1>
    </dataValidation>
    <dataValidation type="list" allowBlank="1" showInputMessage="1" showErrorMessage="1" sqref="R18 R20 R22 R24 R26 R28 R30 R32" xr:uid="{00000000-0002-0000-1700-000004000000}">
      <formula1>"0,430"</formula1>
    </dataValidation>
    <dataValidation type="list" allowBlank="1" showInputMessage="1" showErrorMessage="1" sqref="L18 L20 L22 L24 L26 L28 L30 L32" xr:uid="{00000000-0002-0000-1700-000005000000}">
      <formula1>"550,1370"</formula1>
    </dataValidation>
    <dataValidation type="list" allowBlank="1" showInputMessage="1" showErrorMessage="1" sqref="I18 I20 I22 I24 I26 I28 I30 I32" xr:uid="{00000000-0002-0000-1700-000006000000}">
      <formula1>"880,1370"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7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NPs/0vZxambbpLFwGhL8ifHr+K/VwhhQm9ERRWNLoB7pJgkMQvw3Ejs4bUHPRQA4BqeTAzWAmABE/V7us2u7Ew==" saltValue="QJT9kosOZWoXqrJVgc4aPg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800-000000000000}">
      <formula1>"490,1310"</formula1>
    </dataValidation>
    <dataValidation type="list" allowBlank="1" showInputMessage="1" showErrorMessage="1" sqref="I10 I12 I14 I16" xr:uid="{00000000-0002-0000-1800-000001000000}">
      <formula1>"820,1310"</formula1>
    </dataValidation>
    <dataValidation type="list" allowBlank="1" showInputMessage="1" showErrorMessage="1" sqref="R10 R12 R14 R16" xr:uid="{00000000-0002-0000-1800-000002000000}">
      <formula1>"0,370"</formula1>
    </dataValidation>
    <dataValidation type="list" allowBlank="1" showDropDown="1" showInputMessage="1" showErrorMessage="1" sqref="E10:E21" xr:uid="{00000000-0002-0000-1800-000003000000}">
      <formula1>INDIRECT($AB$2)</formula1>
    </dataValidation>
    <dataValidation type="list" allowBlank="1" showInputMessage="1" showErrorMessage="1" sqref="I18 I20 I22 I24 I26 I28 I30 I32" xr:uid="{00000000-0002-0000-1800-000004000000}">
      <formula1>"880,1370"</formula1>
    </dataValidation>
    <dataValidation type="list" allowBlank="1" showInputMessage="1" showErrorMessage="1" sqref="L18 L20 L22 L24 L26 L28 L30 L32" xr:uid="{00000000-0002-0000-1800-000005000000}">
      <formula1>"550,1370"</formula1>
    </dataValidation>
    <dataValidation type="list" allowBlank="1" showInputMessage="1" showErrorMessage="1" sqref="R18 R20 R22 R24 R26 R28 R30 R32" xr:uid="{00000000-0002-0000-18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8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8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MCyGTMkk1s/aiRqwn90b6jLHI32eNXHcUYNvJr+OjTDIVHzVuRcJ0VxwGjse40QJigGD4wiXGai+0MHSegeK/w==" saltValue="SVz7ENdEyMJ/FcLdiztSBQ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900-000000000000}">
      <formula1>"490,1310"</formula1>
    </dataValidation>
    <dataValidation type="list" allowBlank="1" showInputMessage="1" showErrorMessage="1" sqref="I10 I12 I14 I16" xr:uid="{00000000-0002-0000-1900-000001000000}">
      <formula1>"820,1310"</formula1>
    </dataValidation>
    <dataValidation type="list" allowBlank="1" showInputMessage="1" showErrorMessage="1" sqref="R10 R12 R14 R16" xr:uid="{00000000-0002-0000-1900-000002000000}">
      <formula1>"0,370"</formula1>
    </dataValidation>
    <dataValidation type="list" allowBlank="1" showDropDown="1" showInputMessage="1" showErrorMessage="1" sqref="E10:E21" xr:uid="{00000000-0002-0000-1900-000003000000}">
      <formula1>INDIRECT($AB$2)</formula1>
    </dataValidation>
    <dataValidation type="list" allowBlank="1" showInputMessage="1" showErrorMessage="1" sqref="I18 I20 I22 I24 I26 I28 I30 I32" xr:uid="{00000000-0002-0000-1900-000004000000}">
      <formula1>"880,1370"</formula1>
    </dataValidation>
    <dataValidation type="list" allowBlank="1" showInputMessage="1" showErrorMessage="1" sqref="L18 L20 L22 L24 L26 L28 L30 L32" xr:uid="{00000000-0002-0000-1900-000005000000}">
      <formula1>"550,1370"</formula1>
    </dataValidation>
    <dataValidation type="list" allowBlank="1" showInputMessage="1" showErrorMessage="1" sqref="R18 R20 R22 R24 R26 R28 R30 R32" xr:uid="{00000000-0002-0000-19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9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9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SpLNq/1j1xN6aUO8Lj1fKAUya3vCdPlzCrRhromOgcfZG9licX9wQ1OJ77drbDjVQew0fCTsiXeYQ6enbqpFHQ==" saltValue="oCishQwgV6GO2h2J/evXDQ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A00-000000000000}">
      <formula1>"490,1310"</formula1>
    </dataValidation>
    <dataValidation type="list" allowBlank="1" showInputMessage="1" showErrorMessage="1" sqref="I10 I12 I14 I16" xr:uid="{00000000-0002-0000-1A00-000001000000}">
      <formula1>"820,1310"</formula1>
    </dataValidation>
    <dataValidation type="list" allowBlank="1" showInputMessage="1" showErrorMessage="1" sqref="R10 R12 R14 R16" xr:uid="{00000000-0002-0000-1A00-000002000000}">
      <formula1>"0,370"</formula1>
    </dataValidation>
    <dataValidation type="list" allowBlank="1" showDropDown="1" showInputMessage="1" showErrorMessage="1" sqref="E10:E21" xr:uid="{00000000-0002-0000-1A00-000003000000}">
      <formula1>INDIRECT($AB$2)</formula1>
    </dataValidation>
    <dataValidation type="list" allowBlank="1" showInputMessage="1" showErrorMessage="1" sqref="I18 I20 I22 I24 I26 I28 I30 I32" xr:uid="{00000000-0002-0000-1A00-000004000000}">
      <formula1>"880,1370"</formula1>
    </dataValidation>
    <dataValidation type="list" allowBlank="1" showInputMessage="1" showErrorMessage="1" sqref="L18 L20 L22 L24 L26 L28 L30 L32" xr:uid="{00000000-0002-0000-1A00-000005000000}">
      <formula1>"550,1370"</formula1>
    </dataValidation>
    <dataValidation type="list" allowBlank="1" showInputMessage="1" showErrorMessage="1" sqref="R18 R20 R22 R24 R26 R28 R30 R32" xr:uid="{00000000-0002-0000-1A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A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A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X01f9RNvXy6hQZ+dAvGYLgCLBudWVDRGwIDqxHrbJH3X+wXQ1hfourGvDaxBz154QmD65eC9drr65+SxAhuZyg==" saltValue="w/A0b4tDBa7oTWfCPkowhQ==" spinCount="100000" sheet="1" formatCells="0" selectLockedCells="1"/>
  <mergeCells count="129">
    <mergeCell ref="B30:B31"/>
    <mergeCell ref="C30:C31"/>
    <mergeCell ref="D30:D31"/>
    <mergeCell ref="E30:E31"/>
    <mergeCell ref="F30:F31"/>
    <mergeCell ref="B40:B41"/>
    <mergeCell ref="B37:B38"/>
    <mergeCell ref="W30:W31"/>
    <mergeCell ref="B32:B33"/>
    <mergeCell ref="C32:C33"/>
    <mergeCell ref="D32:D33"/>
    <mergeCell ref="E32:E33"/>
    <mergeCell ref="F32:F33"/>
    <mergeCell ref="G32:G33"/>
    <mergeCell ref="G30:G31"/>
    <mergeCell ref="U30:U31"/>
    <mergeCell ref="V30:V31"/>
    <mergeCell ref="U26:U27"/>
    <mergeCell ref="V26:V27"/>
    <mergeCell ref="W26:W27"/>
    <mergeCell ref="U28:U29"/>
    <mergeCell ref="U32:U33"/>
    <mergeCell ref="V32:V33"/>
    <mergeCell ref="W32:W33"/>
    <mergeCell ref="V28:V29"/>
    <mergeCell ref="W28:W29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U24:U25"/>
    <mergeCell ref="V24:V25"/>
    <mergeCell ref="W24:W25"/>
    <mergeCell ref="B22:B23"/>
    <mergeCell ref="C22:C23"/>
    <mergeCell ref="D22:D23"/>
    <mergeCell ref="E22:E23"/>
    <mergeCell ref="F22:F23"/>
    <mergeCell ref="G22:G23"/>
    <mergeCell ref="U22:U23"/>
    <mergeCell ref="V22:V23"/>
    <mergeCell ref="W22:W23"/>
    <mergeCell ref="B20:B21"/>
    <mergeCell ref="C20:C21"/>
    <mergeCell ref="D20:D21"/>
    <mergeCell ref="E20:E21"/>
    <mergeCell ref="F20:F21"/>
    <mergeCell ref="G20:G21"/>
    <mergeCell ref="U20:U21"/>
    <mergeCell ref="V20:V21"/>
    <mergeCell ref="W20:W21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B16:B17"/>
    <mergeCell ref="C16:C17"/>
    <mergeCell ref="D16:D17"/>
    <mergeCell ref="E16:E17"/>
    <mergeCell ref="F16:F17"/>
    <mergeCell ref="G16:G17"/>
    <mergeCell ref="U16:U17"/>
    <mergeCell ref="V16:V17"/>
    <mergeCell ref="W16:W17"/>
    <mergeCell ref="B14:B15"/>
    <mergeCell ref="C14:C15"/>
    <mergeCell ref="D14:D15"/>
    <mergeCell ref="E14:E15"/>
    <mergeCell ref="F14:F15"/>
    <mergeCell ref="G14:G15"/>
    <mergeCell ref="U14:U15"/>
    <mergeCell ref="V14:V15"/>
    <mergeCell ref="W14:W15"/>
    <mergeCell ref="B12:B13"/>
    <mergeCell ref="C12:C13"/>
    <mergeCell ref="D12:D13"/>
    <mergeCell ref="E12:E13"/>
    <mergeCell ref="F12:F13"/>
    <mergeCell ref="G12:G13"/>
    <mergeCell ref="U12:U13"/>
    <mergeCell ref="V12:V13"/>
    <mergeCell ref="W12:W13"/>
    <mergeCell ref="B10:B11"/>
    <mergeCell ref="C10:C11"/>
    <mergeCell ref="D10:D11"/>
    <mergeCell ref="E10:E11"/>
    <mergeCell ref="F10:F11"/>
    <mergeCell ref="G10:G11"/>
    <mergeCell ref="U10:U11"/>
    <mergeCell ref="V10:V11"/>
    <mergeCell ref="W10:W11"/>
    <mergeCell ref="O1:W2"/>
    <mergeCell ref="C4:D4"/>
    <mergeCell ref="I4:K4"/>
    <mergeCell ref="O4:P5"/>
    <mergeCell ref="Q4:W5"/>
    <mergeCell ref="C5:E5"/>
    <mergeCell ref="I5:M5"/>
    <mergeCell ref="B7:B9"/>
    <mergeCell ref="C7:D8"/>
    <mergeCell ref="E7:G8"/>
    <mergeCell ref="I7:U7"/>
    <mergeCell ref="V7:V9"/>
    <mergeCell ref="W7:W9"/>
    <mergeCell ref="I8:K8"/>
    <mergeCell ref="L8:N8"/>
    <mergeCell ref="O8:Q8"/>
    <mergeCell ref="R8:T8"/>
    <mergeCell ref="U8:U9"/>
    <mergeCell ref="C2:D2"/>
  </mergeCells>
  <phoneticPr fontId="2"/>
  <dataValidations count="7">
    <dataValidation type="list" allowBlank="1" showInputMessage="1" showErrorMessage="1" sqref="L10 L12 L14 L16" xr:uid="{00000000-0002-0000-1B00-000000000000}">
      <formula1>"490,1310"</formula1>
    </dataValidation>
    <dataValidation type="list" allowBlank="1" showInputMessage="1" showErrorMessage="1" sqref="I10 I12 I14 I16" xr:uid="{00000000-0002-0000-1B00-000001000000}">
      <formula1>"820,1310"</formula1>
    </dataValidation>
    <dataValidation type="list" allowBlank="1" showInputMessage="1" showErrorMessage="1" sqref="R10 R12 R14 R16" xr:uid="{00000000-0002-0000-1B00-000002000000}">
      <formula1>"0,370"</formula1>
    </dataValidation>
    <dataValidation type="list" allowBlank="1" showDropDown="1" showInputMessage="1" showErrorMessage="1" sqref="E10:E21" xr:uid="{00000000-0002-0000-1B00-000003000000}">
      <formula1>INDIRECT($AB$2)</formula1>
    </dataValidation>
    <dataValidation type="list" allowBlank="1" showInputMessage="1" showErrorMessage="1" sqref="I18 I20 I22 I24 I26 I28 I30 I32" xr:uid="{00000000-0002-0000-1B00-000004000000}">
      <formula1>"880,1370"</formula1>
    </dataValidation>
    <dataValidation type="list" allowBlank="1" showInputMessage="1" showErrorMessage="1" sqref="L18 L20 L22 L24 L26 L28 L30 L32" xr:uid="{00000000-0002-0000-1B00-000005000000}">
      <formula1>"550,1370"</formula1>
    </dataValidation>
    <dataValidation type="list" allowBlank="1" showInputMessage="1" showErrorMessage="1" sqref="R18 R20 R22 R24 R26 R28 R30 R32" xr:uid="{00000000-0002-0000-1B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B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B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eBNlq7dNR7aEq6IjXUFJ04Hsdo9uC+nhooVOuDTbcZe1v+qRgJ/BYZUcr7oXpAVKmxZ1P0okJxPdrj6AWNVkBA==" saltValue="VLZ/Ig59yEhU4tY7g0k/Ng==" spinCount="100000" sheet="1" formatCells="0" selectLockedCells="1"/>
  <mergeCells count="129">
    <mergeCell ref="W10:W11"/>
    <mergeCell ref="B40:B41"/>
    <mergeCell ref="B7:B9"/>
    <mergeCell ref="C7:D8"/>
    <mergeCell ref="E7:G8"/>
    <mergeCell ref="I7:U7"/>
    <mergeCell ref="U10:U11"/>
    <mergeCell ref="B12:B13"/>
    <mergeCell ref="C12:C13"/>
    <mergeCell ref="D12:D13"/>
    <mergeCell ref="E12:E13"/>
    <mergeCell ref="B10:B11"/>
    <mergeCell ref="C10:C11"/>
    <mergeCell ref="D10:D11"/>
    <mergeCell ref="E10:E11"/>
    <mergeCell ref="F10:F11"/>
    <mergeCell ref="G10:G11"/>
    <mergeCell ref="B18:B19"/>
    <mergeCell ref="C18:C19"/>
    <mergeCell ref="D18:D19"/>
    <mergeCell ref="E18:E19"/>
    <mergeCell ref="F18:F19"/>
    <mergeCell ref="G18:G19"/>
    <mergeCell ref="E16:E17"/>
    <mergeCell ref="F16:F17"/>
    <mergeCell ref="V7:V9"/>
    <mergeCell ref="B16:B17"/>
    <mergeCell ref="C16:C17"/>
    <mergeCell ref="D16:D17"/>
    <mergeCell ref="G16:G17"/>
    <mergeCell ref="U16:U17"/>
    <mergeCell ref="B14:B15"/>
    <mergeCell ref="C14:C15"/>
    <mergeCell ref="D14:D15"/>
    <mergeCell ref="E14:E15"/>
    <mergeCell ref="F14:F15"/>
    <mergeCell ref="G14:G15"/>
    <mergeCell ref="U14:U15"/>
    <mergeCell ref="V14:V15"/>
    <mergeCell ref="V12:V13"/>
    <mergeCell ref="I8:K8"/>
    <mergeCell ref="R8:T8"/>
    <mergeCell ref="U8:U9"/>
    <mergeCell ref="V10:V11"/>
    <mergeCell ref="E24:E25"/>
    <mergeCell ref="F24:F25"/>
    <mergeCell ref="G24:G25"/>
    <mergeCell ref="U24:U25"/>
    <mergeCell ref="V24:V25"/>
    <mergeCell ref="W24:W25"/>
    <mergeCell ref="V20:V21"/>
    <mergeCell ref="W20:W21"/>
    <mergeCell ref="B22:B23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U20:U21"/>
    <mergeCell ref="B20:B21"/>
    <mergeCell ref="B24:B25"/>
    <mergeCell ref="C24:C25"/>
    <mergeCell ref="D24:D25"/>
    <mergeCell ref="U26:U27"/>
    <mergeCell ref="V26:V27"/>
    <mergeCell ref="W26:W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V28:V29"/>
    <mergeCell ref="W28:W29"/>
    <mergeCell ref="C2:D2"/>
    <mergeCell ref="O1:W2"/>
    <mergeCell ref="C4:D4"/>
    <mergeCell ref="I4:K4"/>
    <mergeCell ref="O4:P5"/>
    <mergeCell ref="Q4:W5"/>
    <mergeCell ref="C5:E5"/>
    <mergeCell ref="I5:M5"/>
    <mergeCell ref="U22:U23"/>
    <mergeCell ref="V22:V23"/>
    <mergeCell ref="W22:W23"/>
    <mergeCell ref="W12:W13"/>
    <mergeCell ref="F12:F13"/>
    <mergeCell ref="G12:G13"/>
    <mergeCell ref="U12:U13"/>
    <mergeCell ref="V16:V17"/>
    <mergeCell ref="W16:W17"/>
    <mergeCell ref="U18:U19"/>
    <mergeCell ref="W14:W15"/>
    <mergeCell ref="V18:V19"/>
    <mergeCell ref="W18:W19"/>
    <mergeCell ref="W7:W9"/>
    <mergeCell ref="L8:N8"/>
    <mergeCell ref="O8:Q8"/>
    <mergeCell ref="B37:B38"/>
    <mergeCell ref="W30:W31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B30:B31"/>
    <mergeCell ref="C30:C31"/>
    <mergeCell ref="D30:D31"/>
    <mergeCell ref="E30:E31"/>
    <mergeCell ref="F30:F31"/>
    <mergeCell ref="U30:U31"/>
    <mergeCell ref="G30:G31"/>
    <mergeCell ref="V30:V31"/>
  </mergeCells>
  <phoneticPr fontId="2"/>
  <dataValidations count="7">
    <dataValidation type="list" allowBlank="1" showInputMessage="1" showErrorMessage="1" sqref="L10 L12 L14 L16" xr:uid="{00000000-0002-0000-1C00-000000000000}">
      <formula1>"490,1310"</formula1>
    </dataValidation>
    <dataValidation type="list" allowBlank="1" showInputMessage="1" showErrorMessage="1" sqref="I10 I12 I14 I16" xr:uid="{00000000-0002-0000-1C00-000001000000}">
      <formula1>"820,1310"</formula1>
    </dataValidation>
    <dataValidation type="list" allowBlank="1" showInputMessage="1" showErrorMessage="1" sqref="R10 R12 R14 R16" xr:uid="{00000000-0002-0000-1C00-000002000000}">
      <formula1>"0,370"</formula1>
    </dataValidation>
    <dataValidation type="list" allowBlank="1" showDropDown="1" showInputMessage="1" showErrorMessage="1" sqref="E10:E21" xr:uid="{00000000-0002-0000-1C00-000003000000}">
      <formula1>INDIRECT($AB$2)</formula1>
    </dataValidation>
    <dataValidation type="list" allowBlank="1" showInputMessage="1" showErrorMessage="1" sqref="I18 I20 I22 I24 I26 I28 I30 I32" xr:uid="{00000000-0002-0000-1C00-000004000000}">
      <formula1>"880,1370"</formula1>
    </dataValidation>
    <dataValidation type="list" allowBlank="1" showInputMessage="1" showErrorMessage="1" sqref="L18 L20 L22 L24 L26 L28 L30 L32" xr:uid="{00000000-0002-0000-1C00-000005000000}">
      <formula1>"550,1370"</formula1>
    </dataValidation>
    <dataValidation type="list" allowBlank="1" showInputMessage="1" showErrorMessage="1" sqref="R18 R20 R22 R24 R26 R28 R30 R32" xr:uid="{00000000-0002-0000-1C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C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C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ekozCwLNja/v1Alsfj3h45eb4q/n1BBD5++F9iBFJdYJQMv0C9gX0mzvT+X1UJ3Lh54HN1lj/S8i98zJsIXtpw==" saltValue="xrbWatL0yPccACZZnFaqZw==" spinCount="100000" sheet="1" formatCells="0" selectLockedCells="1"/>
  <mergeCells count="129">
    <mergeCell ref="W10:W11"/>
    <mergeCell ref="B40:B41"/>
    <mergeCell ref="B7:B9"/>
    <mergeCell ref="C7:D8"/>
    <mergeCell ref="E7:G8"/>
    <mergeCell ref="I7:U7"/>
    <mergeCell ref="U10:U11"/>
    <mergeCell ref="B12:B13"/>
    <mergeCell ref="C12:C13"/>
    <mergeCell ref="D12:D13"/>
    <mergeCell ref="E12:E13"/>
    <mergeCell ref="B10:B11"/>
    <mergeCell ref="C10:C11"/>
    <mergeCell ref="D10:D11"/>
    <mergeCell ref="E10:E11"/>
    <mergeCell ref="F10:F11"/>
    <mergeCell ref="G10:G11"/>
    <mergeCell ref="B18:B19"/>
    <mergeCell ref="C18:C19"/>
    <mergeCell ref="D18:D19"/>
    <mergeCell ref="E18:E19"/>
    <mergeCell ref="F18:F19"/>
    <mergeCell ref="G18:G19"/>
    <mergeCell ref="E16:E17"/>
    <mergeCell ref="F16:F17"/>
    <mergeCell ref="V7:V9"/>
    <mergeCell ref="B16:B17"/>
    <mergeCell ref="C16:C17"/>
    <mergeCell ref="D16:D17"/>
    <mergeCell ref="G16:G17"/>
    <mergeCell ref="U16:U17"/>
    <mergeCell ref="B14:B15"/>
    <mergeCell ref="C14:C15"/>
    <mergeCell ref="D14:D15"/>
    <mergeCell ref="E14:E15"/>
    <mergeCell ref="F14:F15"/>
    <mergeCell ref="G14:G15"/>
    <mergeCell ref="U14:U15"/>
    <mergeCell ref="V14:V15"/>
    <mergeCell ref="V12:V13"/>
    <mergeCell ref="I8:K8"/>
    <mergeCell ref="R8:T8"/>
    <mergeCell ref="U8:U9"/>
    <mergeCell ref="V10:V11"/>
    <mergeCell ref="E24:E25"/>
    <mergeCell ref="F24:F25"/>
    <mergeCell ref="G24:G25"/>
    <mergeCell ref="U24:U25"/>
    <mergeCell ref="V24:V25"/>
    <mergeCell ref="W24:W25"/>
    <mergeCell ref="V20:V21"/>
    <mergeCell ref="W20:W21"/>
    <mergeCell ref="B22:B23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U20:U21"/>
    <mergeCell ref="B20:B21"/>
    <mergeCell ref="B24:B25"/>
    <mergeCell ref="C24:C25"/>
    <mergeCell ref="D24:D25"/>
    <mergeCell ref="U26:U27"/>
    <mergeCell ref="V26:V27"/>
    <mergeCell ref="W26:W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V28:V29"/>
    <mergeCell ref="W28:W29"/>
    <mergeCell ref="C2:D2"/>
    <mergeCell ref="O1:W2"/>
    <mergeCell ref="C4:D4"/>
    <mergeCell ref="I4:K4"/>
    <mergeCell ref="O4:P5"/>
    <mergeCell ref="Q4:W5"/>
    <mergeCell ref="C5:E5"/>
    <mergeCell ref="I5:M5"/>
    <mergeCell ref="U22:U23"/>
    <mergeCell ref="V22:V23"/>
    <mergeCell ref="W22:W23"/>
    <mergeCell ref="W12:W13"/>
    <mergeCell ref="F12:F13"/>
    <mergeCell ref="G12:G13"/>
    <mergeCell ref="U12:U13"/>
    <mergeCell ref="V16:V17"/>
    <mergeCell ref="W16:W17"/>
    <mergeCell ref="U18:U19"/>
    <mergeCell ref="W14:W15"/>
    <mergeCell ref="V18:V19"/>
    <mergeCell ref="W18:W19"/>
    <mergeCell ref="W7:W9"/>
    <mergeCell ref="L8:N8"/>
    <mergeCell ref="O8:Q8"/>
    <mergeCell ref="B37:B38"/>
    <mergeCell ref="W30:W31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B30:B31"/>
    <mergeCell ref="C30:C31"/>
    <mergeCell ref="D30:D31"/>
    <mergeCell ref="E30:E31"/>
    <mergeCell ref="F30:F31"/>
    <mergeCell ref="U30:U31"/>
    <mergeCell ref="G30:G31"/>
    <mergeCell ref="V30:V31"/>
  </mergeCells>
  <phoneticPr fontId="2"/>
  <dataValidations count="7">
    <dataValidation type="list" allowBlank="1" showInputMessage="1" showErrorMessage="1" sqref="L10 L12 L14 L16" xr:uid="{00000000-0002-0000-1D00-000000000000}">
      <formula1>"490,1310"</formula1>
    </dataValidation>
    <dataValidation type="list" allowBlank="1" showInputMessage="1" showErrorMessage="1" sqref="I10 I12 I14 I16" xr:uid="{00000000-0002-0000-1D00-000001000000}">
      <formula1>"820,1310"</formula1>
    </dataValidation>
    <dataValidation type="list" allowBlank="1" showInputMessage="1" showErrorMessage="1" sqref="R10 R12 R14 R16" xr:uid="{00000000-0002-0000-1D00-000002000000}">
      <formula1>"0,370"</formula1>
    </dataValidation>
    <dataValidation type="list" allowBlank="1" showDropDown="1" showInputMessage="1" showErrorMessage="1" sqref="E10:E21" xr:uid="{00000000-0002-0000-1D00-000003000000}">
      <formula1>INDIRECT($AB$2)</formula1>
    </dataValidation>
    <dataValidation type="list" allowBlank="1" showInputMessage="1" showErrorMessage="1" sqref="I18 I20 I22 I24 I26 I28 I30 I32" xr:uid="{00000000-0002-0000-1D00-000004000000}">
      <formula1>"880,1370"</formula1>
    </dataValidation>
    <dataValidation type="list" allowBlank="1" showInputMessage="1" showErrorMessage="1" sqref="L18 L20 L22 L24 L26 L28 L30 L32" xr:uid="{00000000-0002-0000-1D00-000005000000}">
      <formula1>"550,1370"</formula1>
    </dataValidation>
    <dataValidation type="list" allowBlank="1" showInputMessage="1" showErrorMessage="1" sqref="R18 R20 R22 R24 R26 R28 R30 R32" xr:uid="{00000000-0002-0000-1D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D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D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6666FF"/>
    <pageSetUpPr fitToPage="1"/>
  </sheetPr>
  <dimension ref="A1:Y75"/>
  <sheetViews>
    <sheetView view="pageBreakPreview" zoomScale="70" zoomScaleNormal="100" zoomScaleSheetLayoutView="70" workbookViewId="0">
      <selection activeCell="C2" sqref="C2:D2"/>
    </sheetView>
  </sheetViews>
  <sheetFormatPr defaultRowHeight="13.2"/>
  <cols>
    <col min="1" max="1" width="4.109375" customWidth="1"/>
    <col min="2" max="2" width="11.88671875" bestFit="1" customWidth="1"/>
    <col min="3" max="4" width="11.21875" customWidth="1"/>
    <col min="5" max="7" width="8.77734375" customWidth="1"/>
    <col min="8" max="8" width="8.6640625" customWidth="1"/>
    <col min="9" max="22" width="7.44140625" customWidth="1"/>
    <col min="23" max="23" width="10.109375" customWidth="1"/>
    <col min="24" max="24" width="6.44140625" customWidth="1"/>
  </cols>
  <sheetData>
    <row r="1" spans="1:25" ht="20.100000000000001" customHeight="1">
      <c r="O1" s="151" t="s">
        <v>1</v>
      </c>
      <c r="P1" s="151"/>
      <c r="Q1" s="151"/>
      <c r="R1" s="151"/>
      <c r="S1" s="151"/>
      <c r="T1" s="151"/>
      <c r="U1" s="151"/>
      <c r="V1" s="151"/>
      <c r="W1" s="151"/>
    </row>
    <row r="2" spans="1:25" ht="20.100000000000001" customHeight="1">
      <c r="A2" s="1" t="s">
        <v>0</v>
      </c>
      <c r="B2" s="4" t="s">
        <v>75</v>
      </c>
      <c r="C2" s="150"/>
      <c r="D2" s="150"/>
      <c r="O2" s="151"/>
      <c r="P2" s="151"/>
      <c r="Q2" s="151"/>
      <c r="R2" s="151"/>
      <c r="S2" s="151"/>
      <c r="T2" s="151"/>
      <c r="U2" s="151"/>
      <c r="V2" s="151"/>
      <c r="W2" s="151"/>
    </row>
    <row r="3" spans="1:25" ht="9.9" customHeight="1">
      <c r="X3" s="4"/>
    </row>
    <row r="4" spans="1:25" ht="20.100000000000001" customHeight="1">
      <c r="B4" s="4" t="s">
        <v>65</v>
      </c>
      <c r="C4" s="150"/>
      <c r="D4" s="150"/>
      <c r="H4" s="4" t="s">
        <v>66</v>
      </c>
      <c r="I4" s="218">
        <f>'1氏名'!I4</f>
        <v>0</v>
      </c>
      <c r="J4" s="218"/>
      <c r="K4" s="218"/>
      <c r="O4" s="154" t="s">
        <v>70</v>
      </c>
      <c r="P4" s="154"/>
      <c r="Q4" s="219">
        <f>'1氏名'!Q4</f>
        <v>0</v>
      </c>
      <c r="R4" s="219"/>
      <c r="S4" s="219"/>
      <c r="T4" s="219"/>
      <c r="U4" s="219"/>
      <c r="V4" s="219"/>
      <c r="W4" s="219"/>
    </row>
    <row r="5" spans="1:25" ht="20.100000000000001" customHeight="1">
      <c r="B5" s="3" t="s">
        <v>76</v>
      </c>
      <c r="C5" s="153"/>
      <c r="D5" s="153"/>
      <c r="E5" s="153"/>
      <c r="F5" s="88"/>
      <c r="H5" s="4" t="s">
        <v>67</v>
      </c>
      <c r="I5" s="220">
        <f>'1氏名'!I5</f>
        <v>0</v>
      </c>
      <c r="J5" s="220"/>
      <c r="K5" s="220"/>
      <c r="L5" s="220"/>
      <c r="M5" s="220"/>
      <c r="N5" s="4"/>
      <c r="O5" s="154"/>
      <c r="P5" s="154"/>
      <c r="Q5" s="219"/>
      <c r="R5" s="219"/>
      <c r="S5" s="219"/>
      <c r="T5" s="219"/>
      <c r="U5" s="219"/>
      <c r="V5" s="219"/>
      <c r="W5" s="219"/>
      <c r="X5" s="4"/>
      <c r="Y5" s="4"/>
    </row>
    <row r="6" spans="1:25" ht="9.9" customHeight="1" thickBot="1"/>
    <row r="7" spans="1:25" ht="54.75" customHeight="1" thickBot="1">
      <c r="A7" s="5"/>
      <c r="B7" s="197" t="s">
        <v>27</v>
      </c>
      <c r="C7" s="200" t="s">
        <v>40</v>
      </c>
      <c r="D7" s="201"/>
      <c r="E7" s="204" t="s">
        <v>78</v>
      </c>
      <c r="F7" s="205"/>
      <c r="G7" s="206"/>
      <c r="H7" s="64"/>
      <c r="I7" s="215" t="s">
        <v>4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21" t="s">
        <v>5</v>
      </c>
      <c r="W7" s="185" t="s">
        <v>6</v>
      </c>
    </row>
    <row r="8" spans="1:25" ht="16.5" customHeight="1" thickBot="1">
      <c r="A8" s="5"/>
      <c r="B8" s="198"/>
      <c r="C8" s="202"/>
      <c r="D8" s="203"/>
      <c r="E8" s="207"/>
      <c r="F8" s="208"/>
      <c r="G8" s="209"/>
      <c r="H8" s="56"/>
      <c r="I8" s="224" t="s">
        <v>8</v>
      </c>
      <c r="J8" s="225"/>
      <c r="K8" s="226"/>
      <c r="L8" s="188" t="s">
        <v>49</v>
      </c>
      <c r="M8" s="189"/>
      <c r="N8" s="190"/>
      <c r="O8" s="224" t="s">
        <v>9</v>
      </c>
      <c r="P8" s="225"/>
      <c r="Q8" s="226"/>
      <c r="R8" s="224" t="s">
        <v>10</v>
      </c>
      <c r="S8" s="225"/>
      <c r="T8" s="226"/>
      <c r="U8" s="191" t="s">
        <v>11</v>
      </c>
      <c r="V8" s="222"/>
      <c r="W8" s="186"/>
    </row>
    <row r="9" spans="1:25" ht="16.5" customHeight="1" thickBot="1">
      <c r="A9" s="5"/>
      <c r="B9" s="199"/>
      <c r="C9" s="6" t="s">
        <v>13</v>
      </c>
      <c r="D9" s="7" t="s">
        <v>14</v>
      </c>
      <c r="E9" s="8" t="s">
        <v>15</v>
      </c>
      <c r="F9" s="9" t="s">
        <v>16</v>
      </c>
      <c r="G9" s="10" t="s">
        <v>14</v>
      </c>
      <c r="H9" s="57"/>
      <c r="I9" s="11" t="s">
        <v>15</v>
      </c>
      <c r="J9" s="12" t="s">
        <v>17</v>
      </c>
      <c r="K9" s="13" t="s">
        <v>14</v>
      </c>
      <c r="L9" s="11" t="s">
        <v>15</v>
      </c>
      <c r="M9" s="12" t="s">
        <v>17</v>
      </c>
      <c r="N9" s="13" t="s">
        <v>14</v>
      </c>
      <c r="O9" s="11" t="s">
        <v>15</v>
      </c>
      <c r="P9" s="12" t="s">
        <v>17</v>
      </c>
      <c r="Q9" s="13" t="s">
        <v>14</v>
      </c>
      <c r="R9" s="11" t="s">
        <v>15</v>
      </c>
      <c r="S9" s="12" t="s">
        <v>17</v>
      </c>
      <c r="T9" s="13" t="s">
        <v>14</v>
      </c>
      <c r="U9" s="192"/>
      <c r="V9" s="223"/>
      <c r="W9" s="187"/>
    </row>
    <row r="10" spans="1:25" ht="18.75" customHeight="1" thickBot="1">
      <c r="A10" s="14"/>
      <c r="B10" s="170" t="s">
        <v>92</v>
      </c>
      <c r="C10" s="217"/>
      <c r="D10" s="174">
        <f>ROUNDDOWN(C10*25%,0)</f>
        <v>0</v>
      </c>
      <c r="E10" s="176"/>
      <c r="F10" s="178"/>
      <c r="G10" s="180">
        <f>ROUNDDOWN(E10*F10*25%,0)</f>
        <v>0</v>
      </c>
      <c r="H10" s="60" t="s">
        <v>38</v>
      </c>
      <c r="I10" s="43"/>
      <c r="J10" s="44"/>
      <c r="K10" s="15">
        <f>ROUNDDOWN(I10*J10*25%,0)</f>
        <v>0</v>
      </c>
      <c r="L10" s="43"/>
      <c r="M10" s="46"/>
      <c r="N10" s="15">
        <f>ROUNDDOWN(L10*M10*25%,0)</f>
        <v>0</v>
      </c>
      <c r="O10" s="43"/>
      <c r="P10" s="46"/>
      <c r="Q10" s="15">
        <f>ROUNDDOWN(O10*P10*25%,0)</f>
        <v>0</v>
      </c>
      <c r="R10" s="43"/>
      <c r="S10" s="46"/>
      <c r="T10" s="15">
        <f t="shared" ref="T10" si="0">ROUNDDOWN(R10*S10*25%,0)</f>
        <v>0</v>
      </c>
      <c r="U10" s="168">
        <f>K10+K11+N10+N11+Q10+Q11+T10+T11</f>
        <v>0</v>
      </c>
      <c r="V10" s="168">
        <f>G10+U10</f>
        <v>0</v>
      </c>
      <c r="W10" s="167">
        <f>D10+G10+U10</f>
        <v>0</v>
      </c>
    </row>
    <row r="11" spans="1:25" ht="18.75" customHeight="1" thickBot="1">
      <c r="A11" s="14"/>
      <c r="B11" s="171"/>
      <c r="C11" s="173"/>
      <c r="D11" s="175"/>
      <c r="E11" s="177"/>
      <c r="F11" s="179"/>
      <c r="G11" s="181"/>
      <c r="H11" s="61" t="s">
        <v>37</v>
      </c>
      <c r="I11" s="128">
        <v>820</v>
      </c>
      <c r="J11" s="45"/>
      <c r="K11" s="17">
        <f>I11*J11</f>
        <v>0</v>
      </c>
      <c r="L11" s="128">
        <v>490</v>
      </c>
      <c r="M11" s="47"/>
      <c r="N11" s="17">
        <f>L11*M11</f>
        <v>0</v>
      </c>
      <c r="O11" s="128">
        <f>IF(OR(Q4="介護老人福祉施設サービス",Q4="短期入所生活介護",Q4="介護予防短期入所生活介護"),320,490)</f>
        <v>490</v>
      </c>
      <c r="P11" s="47"/>
      <c r="Q11" s="17">
        <f>O11*P11</f>
        <v>0</v>
      </c>
      <c r="R11" s="128">
        <v>0</v>
      </c>
      <c r="S11" s="47"/>
      <c r="T11" s="17">
        <f>R11*S11</f>
        <v>0</v>
      </c>
      <c r="U11" s="169"/>
      <c r="V11" s="169"/>
      <c r="W11" s="167"/>
    </row>
    <row r="12" spans="1:25" ht="20.100000000000001" customHeight="1" thickBot="1">
      <c r="A12" s="18"/>
      <c r="B12" s="170" t="s">
        <v>93</v>
      </c>
      <c r="C12" s="217"/>
      <c r="D12" s="174">
        <f>ROUNDDOWN(C12*25%,0)</f>
        <v>0</v>
      </c>
      <c r="E12" s="176"/>
      <c r="F12" s="178"/>
      <c r="G12" s="180">
        <f>ROUNDDOWN(E12*F12*25%,0)</f>
        <v>0</v>
      </c>
      <c r="H12" s="60" t="s">
        <v>38</v>
      </c>
      <c r="I12" s="43"/>
      <c r="J12" s="44"/>
      <c r="K12" s="15">
        <f t="shared" ref="K12:K20" si="1">ROUNDDOWN(I12*J12*25%,0)</f>
        <v>0</v>
      </c>
      <c r="L12" s="43"/>
      <c r="M12" s="46"/>
      <c r="N12" s="15">
        <f t="shared" ref="N12:N20" si="2">ROUNDDOWN(L12*M12*25%,0)</f>
        <v>0</v>
      </c>
      <c r="O12" s="43"/>
      <c r="P12" s="46"/>
      <c r="Q12" s="15">
        <f t="shared" ref="Q12:Q20" si="3">ROUNDDOWN(O12*P12*25%,0)</f>
        <v>0</v>
      </c>
      <c r="R12" s="43"/>
      <c r="S12" s="46"/>
      <c r="T12" s="15">
        <f t="shared" ref="T12:T20" si="4">ROUNDDOWN(R12*S12*25%,0)</f>
        <v>0</v>
      </c>
      <c r="U12" s="168">
        <f>K12+K13+N12+N13+Q12+Q13+T12+T13</f>
        <v>0</v>
      </c>
      <c r="V12" s="168">
        <f>G12+U12</f>
        <v>0</v>
      </c>
      <c r="W12" s="167">
        <f>D12+G12+U12</f>
        <v>0</v>
      </c>
    </row>
    <row r="13" spans="1:25" ht="20.100000000000001" customHeight="1" thickBot="1">
      <c r="B13" s="171"/>
      <c r="C13" s="173"/>
      <c r="D13" s="175"/>
      <c r="E13" s="177"/>
      <c r="F13" s="179"/>
      <c r="G13" s="181"/>
      <c r="H13" s="61" t="s">
        <v>37</v>
      </c>
      <c r="I13" s="128">
        <v>820</v>
      </c>
      <c r="J13" s="45"/>
      <c r="K13" s="17">
        <f>I13*J13</f>
        <v>0</v>
      </c>
      <c r="L13" s="128">
        <v>490</v>
      </c>
      <c r="M13" s="47"/>
      <c r="N13" s="17">
        <f>L13*M13</f>
        <v>0</v>
      </c>
      <c r="O13" s="128">
        <f>IF(OR(Q4="介護老人福祉施設サービス",Q4="短期入所生活介護",Q4="介護予防短期入所生活介護"),320,490)</f>
        <v>490</v>
      </c>
      <c r="P13" s="47"/>
      <c r="Q13" s="17">
        <f>O13*P13</f>
        <v>0</v>
      </c>
      <c r="R13" s="128">
        <v>0</v>
      </c>
      <c r="S13" s="47"/>
      <c r="T13" s="17">
        <f>R13*S13</f>
        <v>0</v>
      </c>
      <c r="U13" s="169"/>
      <c r="V13" s="169"/>
      <c r="W13" s="167"/>
      <c r="X13" s="2"/>
      <c r="Y13" s="2"/>
    </row>
    <row r="14" spans="1:25" ht="20.100000000000001" customHeight="1" thickBot="1">
      <c r="B14" s="170" t="s">
        <v>94</v>
      </c>
      <c r="C14" s="217"/>
      <c r="D14" s="174">
        <f>ROUNDDOWN(C14*25%,0)</f>
        <v>0</v>
      </c>
      <c r="E14" s="176"/>
      <c r="F14" s="178"/>
      <c r="G14" s="180">
        <f>ROUNDDOWN(E14*F14*25%,0)</f>
        <v>0</v>
      </c>
      <c r="H14" s="60" t="s">
        <v>38</v>
      </c>
      <c r="I14" s="43"/>
      <c r="J14" s="44"/>
      <c r="K14" s="15">
        <f t="shared" si="1"/>
        <v>0</v>
      </c>
      <c r="L14" s="43"/>
      <c r="M14" s="46"/>
      <c r="N14" s="15">
        <f t="shared" si="2"/>
        <v>0</v>
      </c>
      <c r="O14" s="43"/>
      <c r="P14" s="46"/>
      <c r="Q14" s="15">
        <f t="shared" si="3"/>
        <v>0</v>
      </c>
      <c r="R14" s="43"/>
      <c r="S14" s="46"/>
      <c r="T14" s="15">
        <f t="shared" si="4"/>
        <v>0</v>
      </c>
      <c r="U14" s="168">
        <f t="shared" ref="U14:U32" si="5">K14+K15+N14+N15+Q14+Q15+T14+T15</f>
        <v>0</v>
      </c>
      <c r="V14" s="168">
        <f>G14+U14</f>
        <v>0</v>
      </c>
      <c r="W14" s="167">
        <f>D14+G14+U14</f>
        <v>0</v>
      </c>
      <c r="X14" s="2"/>
      <c r="Y14" s="2"/>
    </row>
    <row r="15" spans="1:25" ht="20.100000000000001" customHeight="1" thickBot="1">
      <c r="B15" s="171"/>
      <c r="C15" s="173"/>
      <c r="D15" s="175"/>
      <c r="E15" s="177"/>
      <c r="F15" s="179"/>
      <c r="G15" s="181"/>
      <c r="H15" s="61" t="s">
        <v>37</v>
      </c>
      <c r="I15" s="128">
        <v>820</v>
      </c>
      <c r="J15" s="45"/>
      <c r="K15" s="17">
        <f>I15*J15</f>
        <v>0</v>
      </c>
      <c r="L15" s="128">
        <v>490</v>
      </c>
      <c r="M15" s="47"/>
      <c r="N15" s="17">
        <f>L15*M15</f>
        <v>0</v>
      </c>
      <c r="O15" s="128">
        <f>IF(OR(Q4="介護老人福祉施設サービス",Q4="短期入所生活介護",Q4="介護予防短期入所生活介護"),320,490)</f>
        <v>490</v>
      </c>
      <c r="P15" s="47"/>
      <c r="Q15" s="17">
        <f>O15*P15</f>
        <v>0</v>
      </c>
      <c r="R15" s="128">
        <v>0</v>
      </c>
      <c r="S15" s="47"/>
      <c r="T15" s="17">
        <f>R15*S15</f>
        <v>0</v>
      </c>
      <c r="U15" s="169"/>
      <c r="V15" s="169"/>
      <c r="W15" s="167"/>
      <c r="X15" s="2"/>
      <c r="Y15" s="2"/>
    </row>
    <row r="16" spans="1:25" ht="20.100000000000001" customHeight="1" thickBot="1">
      <c r="B16" s="170" t="s">
        <v>95</v>
      </c>
      <c r="C16" s="217"/>
      <c r="D16" s="174">
        <f>ROUNDDOWN(C16*25%,0)</f>
        <v>0</v>
      </c>
      <c r="E16" s="176"/>
      <c r="F16" s="178"/>
      <c r="G16" s="180">
        <f>ROUNDDOWN(E16*F16*25%,0)</f>
        <v>0</v>
      </c>
      <c r="H16" s="60" t="s">
        <v>38</v>
      </c>
      <c r="I16" s="43"/>
      <c r="J16" s="44"/>
      <c r="K16" s="15">
        <f t="shared" si="1"/>
        <v>0</v>
      </c>
      <c r="L16" s="43"/>
      <c r="M16" s="46"/>
      <c r="N16" s="15">
        <f t="shared" si="2"/>
        <v>0</v>
      </c>
      <c r="O16" s="43"/>
      <c r="P16" s="46"/>
      <c r="Q16" s="15">
        <f t="shared" si="3"/>
        <v>0</v>
      </c>
      <c r="R16" s="43"/>
      <c r="S16" s="46"/>
      <c r="T16" s="15">
        <f t="shared" si="4"/>
        <v>0</v>
      </c>
      <c r="U16" s="168">
        <f t="shared" si="5"/>
        <v>0</v>
      </c>
      <c r="V16" s="168">
        <f>G16+U16</f>
        <v>0</v>
      </c>
      <c r="W16" s="167">
        <f>D16+G16+U16</f>
        <v>0</v>
      </c>
      <c r="X16" s="2"/>
      <c r="Y16" s="2"/>
    </row>
    <row r="17" spans="2:25" ht="20.100000000000001" customHeight="1" thickBot="1">
      <c r="B17" s="171"/>
      <c r="C17" s="173"/>
      <c r="D17" s="175"/>
      <c r="E17" s="177"/>
      <c r="F17" s="179"/>
      <c r="G17" s="181"/>
      <c r="H17" s="61" t="s">
        <v>37</v>
      </c>
      <c r="I17" s="128">
        <v>820</v>
      </c>
      <c r="J17" s="45"/>
      <c r="K17" s="17">
        <f>I17*J17</f>
        <v>0</v>
      </c>
      <c r="L17" s="128">
        <v>490</v>
      </c>
      <c r="M17" s="47"/>
      <c r="N17" s="17">
        <f>L17*M17</f>
        <v>0</v>
      </c>
      <c r="O17" s="128">
        <f>IF(OR(Q4="介護老人福祉施設サービス",Q4="短期入所生活介護",Q4="介護予防短期入所生活介護"),320,490)</f>
        <v>490</v>
      </c>
      <c r="P17" s="47"/>
      <c r="Q17" s="17">
        <f>O17*P17</f>
        <v>0</v>
      </c>
      <c r="R17" s="128">
        <v>0</v>
      </c>
      <c r="S17" s="47"/>
      <c r="T17" s="17">
        <f>R17*S17</f>
        <v>0</v>
      </c>
      <c r="U17" s="169"/>
      <c r="V17" s="169"/>
      <c r="W17" s="167"/>
      <c r="X17" s="2"/>
      <c r="Y17" s="2"/>
    </row>
    <row r="18" spans="2:25" ht="20.100000000000001" customHeight="1" thickBot="1">
      <c r="B18" s="170" t="s">
        <v>96</v>
      </c>
      <c r="C18" s="217"/>
      <c r="D18" s="174">
        <f>ROUNDDOWN(C18*25%,0)</f>
        <v>0</v>
      </c>
      <c r="E18" s="176"/>
      <c r="F18" s="178"/>
      <c r="G18" s="180">
        <f>ROUNDDOWN(E18*F18*25%,0)</f>
        <v>0</v>
      </c>
      <c r="H18" s="60" t="s">
        <v>38</v>
      </c>
      <c r="I18" s="43"/>
      <c r="J18" s="44"/>
      <c r="K18" s="15">
        <f t="shared" si="1"/>
        <v>0</v>
      </c>
      <c r="L18" s="43"/>
      <c r="M18" s="46"/>
      <c r="N18" s="15">
        <f t="shared" si="2"/>
        <v>0</v>
      </c>
      <c r="O18" s="43"/>
      <c r="P18" s="46"/>
      <c r="Q18" s="15">
        <f t="shared" si="3"/>
        <v>0</v>
      </c>
      <c r="R18" s="43"/>
      <c r="S18" s="46"/>
      <c r="T18" s="15">
        <f t="shared" si="4"/>
        <v>0</v>
      </c>
      <c r="U18" s="168">
        <f t="shared" si="5"/>
        <v>0</v>
      </c>
      <c r="V18" s="168">
        <f>G18+U18</f>
        <v>0</v>
      </c>
      <c r="W18" s="167">
        <f>D18+G18+U18</f>
        <v>0</v>
      </c>
      <c r="X18" s="2"/>
      <c r="Y18" s="2"/>
    </row>
    <row r="19" spans="2:25" ht="20.100000000000001" customHeight="1" thickBot="1">
      <c r="B19" s="171"/>
      <c r="C19" s="173"/>
      <c r="D19" s="175"/>
      <c r="E19" s="177"/>
      <c r="F19" s="179"/>
      <c r="G19" s="181"/>
      <c r="H19" s="61" t="s">
        <v>37</v>
      </c>
      <c r="I19" s="128">
        <v>880</v>
      </c>
      <c r="J19" s="45"/>
      <c r="K19" s="17">
        <f>I19*J19</f>
        <v>0</v>
      </c>
      <c r="L19" s="128">
        <v>550</v>
      </c>
      <c r="M19" s="47"/>
      <c r="N19" s="17">
        <f>L19*M19</f>
        <v>0</v>
      </c>
      <c r="O19" s="128">
        <f>IF(OR(Q4="介護老人福祉施設サービス",Q4="短期入所生活介護",Q4="介護予防短期入所生活介護"),380,550)</f>
        <v>550</v>
      </c>
      <c r="P19" s="47"/>
      <c r="Q19" s="17">
        <f>O19*P19</f>
        <v>0</v>
      </c>
      <c r="R19" s="128">
        <v>0</v>
      </c>
      <c r="S19" s="47"/>
      <c r="T19" s="17">
        <f>R19*S19</f>
        <v>0</v>
      </c>
      <c r="U19" s="169"/>
      <c r="V19" s="169"/>
      <c r="W19" s="167"/>
      <c r="X19" s="2"/>
      <c r="Y19" s="2"/>
    </row>
    <row r="20" spans="2:25" ht="20.100000000000001" customHeight="1" thickBot="1">
      <c r="B20" s="170" t="s">
        <v>97</v>
      </c>
      <c r="C20" s="217"/>
      <c r="D20" s="174">
        <f>ROUNDDOWN(C20*25%,0)</f>
        <v>0</v>
      </c>
      <c r="E20" s="176"/>
      <c r="F20" s="178"/>
      <c r="G20" s="180">
        <f>ROUNDDOWN(E20*F20*25%,0)</f>
        <v>0</v>
      </c>
      <c r="H20" s="60" t="s">
        <v>38</v>
      </c>
      <c r="I20" s="43"/>
      <c r="J20" s="44"/>
      <c r="K20" s="15">
        <f t="shared" si="1"/>
        <v>0</v>
      </c>
      <c r="L20" s="43"/>
      <c r="M20" s="46"/>
      <c r="N20" s="15">
        <f t="shared" si="2"/>
        <v>0</v>
      </c>
      <c r="O20" s="43"/>
      <c r="P20" s="46"/>
      <c r="Q20" s="15">
        <f t="shared" si="3"/>
        <v>0</v>
      </c>
      <c r="R20" s="43"/>
      <c r="S20" s="46"/>
      <c r="T20" s="15">
        <f t="shared" si="4"/>
        <v>0</v>
      </c>
      <c r="U20" s="168">
        <f t="shared" si="5"/>
        <v>0</v>
      </c>
      <c r="V20" s="168">
        <f>G20+U20</f>
        <v>0</v>
      </c>
      <c r="W20" s="167">
        <f>D20+G20+U20</f>
        <v>0</v>
      </c>
      <c r="X20" s="2"/>
      <c r="Y20" s="2"/>
    </row>
    <row r="21" spans="2:25" ht="20.100000000000001" customHeight="1" thickBot="1">
      <c r="B21" s="171"/>
      <c r="C21" s="173"/>
      <c r="D21" s="175"/>
      <c r="E21" s="177"/>
      <c r="F21" s="179"/>
      <c r="G21" s="181"/>
      <c r="H21" s="61" t="s">
        <v>37</v>
      </c>
      <c r="I21" s="128">
        <v>880</v>
      </c>
      <c r="J21" s="45"/>
      <c r="K21" s="17">
        <f>I21*J21</f>
        <v>0</v>
      </c>
      <c r="L21" s="128">
        <v>550</v>
      </c>
      <c r="M21" s="47"/>
      <c r="N21" s="17">
        <f>L21*M21</f>
        <v>0</v>
      </c>
      <c r="O21" s="128">
        <f>IF(OR(Q4="介護老人福祉施設サービス",Q4="短期入所生活介護",Q4="介護予防短期入所生活介護"),380,550)</f>
        <v>550</v>
      </c>
      <c r="P21" s="47"/>
      <c r="Q21" s="17">
        <f>O21*P21</f>
        <v>0</v>
      </c>
      <c r="R21" s="128">
        <v>0</v>
      </c>
      <c r="S21" s="47"/>
      <c r="T21" s="17">
        <f>R21*S21</f>
        <v>0</v>
      </c>
      <c r="U21" s="169"/>
      <c r="V21" s="169"/>
      <c r="W21" s="167"/>
      <c r="X21" s="2"/>
      <c r="Y21" s="2"/>
    </row>
    <row r="22" spans="2:25" ht="20.100000000000001" customHeight="1" thickBot="1">
      <c r="B22" s="170" t="s">
        <v>98</v>
      </c>
      <c r="C22" s="172"/>
      <c r="D22" s="174">
        <f>ROUNDDOWN(C22*25%,0)</f>
        <v>0</v>
      </c>
      <c r="E22" s="176"/>
      <c r="F22" s="178"/>
      <c r="G22" s="180">
        <f>ROUNDDOWN(E22*F22*25%,0)</f>
        <v>0</v>
      </c>
      <c r="H22" s="60" t="s">
        <v>38</v>
      </c>
      <c r="I22" s="43"/>
      <c r="J22" s="44"/>
      <c r="K22" s="15">
        <f t="shared" ref="K22" si="6">ROUNDDOWN(I22*J22*25%,0)</f>
        <v>0</v>
      </c>
      <c r="L22" s="43"/>
      <c r="M22" s="46"/>
      <c r="N22" s="15">
        <f t="shared" ref="N22" si="7">ROUNDDOWN(L22*M22*25%,0)</f>
        <v>0</v>
      </c>
      <c r="O22" s="43"/>
      <c r="P22" s="46"/>
      <c r="Q22" s="15">
        <f t="shared" ref="Q22" si="8">ROUNDDOWN(O22*P22*25%,0)</f>
        <v>0</v>
      </c>
      <c r="R22" s="43"/>
      <c r="S22" s="46"/>
      <c r="T22" s="15">
        <f t="shared" ref="T22:T32" si="9">ROUNDDOWN(R22*S22*25%,0)</f>
        <v>0</v>
      </c>
      <c r="U22" s="168">
        <f t="shared" si="5"/>
        <v>0</v>
      </c>
      <c r="V22" s="168">
        <f>G22+U22</f>
        <v>0</v>
      </c>
      <c r="W22" s="167">
        <f>D22+G22+U22</f>
        <v>0</v>
      </c>
      <c r="X22" s="2"/>
      <c r="Y22" s="2"/>
    </row>
    <row r="23" spans="2:25" ht="20.100000000000001" customHeight="1" thickBot="1">
      <c r="B23" s="171"/>
      <c r="C23" s="173"/>
      <c r="D23" s="175"/>
      <c r="E23" s="177"/>
      <c r="F23" s="179"/>
      <c r="G23" s="181"/>
      <c r="H23" s="61" t="s">
        <v>37</v>
      </c>
      <c r="I23" s="128">
        <v>880</v>
      </c>
      <c r="J23" s="45"/>
      <c r="K23" s="17">
        <f t="shared" ref="K23" si="10">I23*J23</f>
        <v>0</v>
      </c>
      <c r="L23" s="128">
        <v>550</v>
      </c>
      <c r="M23" s="47"/>
      <c r="N23" s="17">
        <f t="shared" ref="N23" si="11">L23*M23</f>
        <v>0</v>
      </c>
      <c r="O23" s="128">
        <f>IF(OR(Q4="介護老人福祉施設サービス",Q4="短期入所生活介護",Q4="介護予防短期入所生活介護"),380,550)</f>
        <v>550</v>
      </c>
      <c r="P23" s="47"/>
      <c r="Q23" s="17">
        <f t="shared" ref="Q23" si="12">O23*P23</f>
        <v>0</v>
      </c>
      <c r="R23" s="128">
        <v>0</v>
      </c>
      <c r="S23" s="47"/>
      <c r="T23" s="17">
        <f>R23*S23</f>
        <v>0</v>
      </c>
      <c r="U23" s="169"/>
      <c r="V23" s="169"/>
      <c r="W23" s="167"/>
      <c r="X23" s="2"/>
      <c r="Y23" s="2"/>
    </row>
    <row r="24" spans="2:25" ht="20.100000000000001" customHeight="1" thickBot="1">
      <c r="B24" s="170" t="s">
        <v>99</v>
      </c>
      <c r="C24" s="172"/>
      <c r="D24" s="174">
        <f>ROUNDDOWN(C24*25%,0)</f>
        <v>0</v>
      </c>
      <c r="E24" s="176"/>
      <c r="F24" s="178"/>
      <c r="G24" s="180">
        <f>ROUNDDOWN(E24*F24*25%,0)</f>
        <v>0</v>
      </c>
      <c r="H24" s="60" t="s">
        <v>38</v>
      </c>
      <c r="I24" s="43"/>
      <c r="J24" s="44"/>
      <c r="K24" s="15">
        <f t="shared" ref="K24" si="13">ROUNDDOWN(I24*J24*25%,0)</f>
        <v>0</v>
      </c>
      <c r="L24" s="43"/>
      <c r="M24" s="46"/>
      <c r="N24" s="15">
        <f t="shared" ref="N24" si="14">ROUNDDOWN(L24*M24*25%,0)</f>
        <v>0</v>
      </c>
      <c r="O24" s="43"/>
      <c r="P24" s="46"/>
      <c r="Q24" s="15">
        <f t="shared" ref="Q24" si="15">ROUNDDOWN(O24*P24*25%,0)</f>
        <v>0</v>
      </c>
      <c r="R24" s="43"/>
      <c r="S24" s="46"/>
      <c r="T24" s="15">
        <f t="shared" si="9"/>
        <v>0</v>
      </c>
      <c r="U24" s="168">
        <f t="shared" si="5"/>
        <v>0</v>
      </c>
      <c r="V24" s="168">
        <f>G24+U24</f>
        <v>0</v>
      </c>
      <c r="W24" s="167">
        <f>D24+G24+U24</f>
        <v>0</v>
      </c>
      <c r="X24" s="2"/>
      <c r="Y24" s="2"/>
    </row>
    <row r="25" spans="2:25" ht="20.100000000000001" customHeight="1" thickBot="1">
      <c r="B25" s="171"/>
      <c r="C25" s="173"/>
      <c r="D25" s="175"/>
      <c r="E25" s="177"/>
      <c r="F25" s="179"/>
      <c r="G25" s="181"/>
      <c r="H25" s="61" t="s">
        <v>37</v>
      </c>
      <c r="I25" s="128">
        <v>880</v>
      </c>
      <c r="J25" s="45"/>
      <c r="K25" s="17">
        <f t="shared" ref="K25" si="16">I25*J25</f>
        <v>0</v>
      </c>
      <c r="L25" s="128">
        <v>550</v>
      </c>
      <c r="M25" s="47"/>
      <c r="N25" s="17">
        <f t="shared" ref="N25" si="17">L25*M25</f>
        <v>0</v>
      </c>
      <c r="O25" s="128">
        <f>IF(OR(Q4="介護老人福祉施設サービス",Q4="短期入所生活介護",Q4="介護予防短期入所生活介護"),380,550)</f>
        <v>550</v>
      </c>
      <c r="P25" s="47"/>
      <c r="Q25" s="17">
        <f t="shared" ref="Q25" si="18">O25*P25</f>
        <v>0</v>
      </c>
      <c r="R25" s="128">
        <v>0</v>
      </c>
      <c r="S25" s="47"/>
      <c r="T25" s="17">
        <f>R25*S25</f>
        <v>0</v>
      </c>
      <c r="U25" s="169"/>
      <c r="V25" s="169"/>
      <c r="W25" s="167"/>
      <c r="X25" s="2"/>
      <c r="Y25" s="2"/>
    </row>
    <row r="26" spans="2:25" ht="20.100000000000001" customHeight="1" thickBot="1">
      <c r="B26" s="170" t="s">
        <v>100</v>
      </c>
      <c r="C26" s="172"/>
      <c r="D26" s="174">
        <f>ROUNDDOWN(C26*25%,0)</f>
        <v>0</v>
      </c>
      <c r="E26" s="176"/>
      <c r="F26" s="178"/>
      <c r="G26" s="180">
        <f>ROUNDDOWN(E26*F26*25%,0)</f>
        <v>0</v>
      </c>
      <c r="H26" s="60" t="s">
        <v>38</v>
      </c>
      <c r="I26" s="43"/>
      <c r="J26" s="44"/>
      <c r="K26" s="15">
        <f t="shared" ref="K26" si="19">ROUNDDOWN(I26*J26*25%,0)</f>
        <v>0</v>
      </c>
      <c r="L26" s="43"/>
      <c r="M26" s="46"/>
      <c r="N26" s="15">
        <f t="shared" ref="N26" si="20">ROUNDDOWN(L26*M26*25%,0)</f>
        <v>0</v>
      </c>
      <c r="O26" s="43"/>
      <c r="P26" s="46"/>
      <c r="Q26" s="15">
        <f t="shared" ref="Q26" si="21">ROUNDDOWN(O26*P26*25%,0)</f>
        <v>0</v>
      </c>
      <c r="R26" s="43"/>
      <c r="S26" s="46"/>
      <c r="T26" s="15">
        <f t="shared" si="9"/>
        <v>0</v>
      </c>
      <c r="U26" s="168">
        <f t="shared" si="5"/>
        <v>0</v>
      </c>
      <c r="V26" s="168">
        <f>G26+U26</f>
        <v>0</v>
      </c>
      <c r="W26" s="167">
        <f>D26+G26+U26</f>
        <v>0</v>
      </c>
      <c r="X26" s="2"/>
      <c r="Y26" s="2"/>
    </row>
    <row r="27" spans="2:25" ht="20.100000000000001" customHeight="1" thickBot="1">
      <c r="B27" s="171"/>
      <c r="C27" s="173"/>
      <c r="D27" s="175"/>
      <c r="E27" s="177"/>
      <c r="F27" s="179"/>
      <c r="G27" s="181"/>
      <c r="H27" s="61" t="s">
        <v>37</v>
      </c>
      <c r="I27" s="128">
        <v>880</v>
      </c>
      <c r="J27" s="45"/>
      <c r="K27" s="17">
        <f t="shared" ref="K27" si="22">I27*J27</f>
        <v>0</v>
      </c>
      <c r="L27" s="128">
        <v>550</v>
      </c>
      <c r="M27" s="47"/>
      <c r="N27" s="17">
        <f t="shared" ref="N27" si="23">L27*M27</f>
        <v>0</v>
      </c>
      <c r="O27" s="128">
        <f>IF(OR(Q4="介護老人福祉施設サービス",Q4="短期入所生活介護",Q4="介護予防短期入所生活介護"),380,550)</f>
        <v>550</v>
      </c>
      <c r="P27" s="47"/>
      <c r="Q27" s="17">
        <f t="shared" ref="Q27" si="24">O27*P27</f>
        <v>0</v>
      </c>
      <c r="R27" s="128">
        <v>0</v>
      </c>
      <c r="S27" s="47"/>
      <c r="T27" s="17">
        <f>R27*S27</f>
        <v>0</v>
      </c>
      <c r="U27" s="169"/>
      <c r="V27" s="169"/>
      <c r="W27" s="167"/>
      <c r="X27" s="2"/>
      <c r="Y27" s="2"/>
    </row>
    <row r="28" spans="2:25" ht="20.100000000000001" customHeight="1" thickBot="1">
      <c r="B28" s="170" t="s">
        <v>101</v>
      </c>
      <c r="C28" s="172"/>
      <c r="D28" s="174">
        <f>ROUNDDOWN(C28*25%,0)</f>
        <v>0</v>
      </c>
      <c r="E28" s="176"/>
      <c r="F28" s="178"/>
      <c r="G28" s="180">
        <f>ROUNDDOWN(E28*F28*25%,0)</f>
        <v>0</v>
      </c>
      <c r="H28" s="60" t="s">
        <v>38</v>
      </c>
      <c r="I28" s="43"/>
      <c r="J28" s="44"/>
      <c r="K28" s="15">
        <f t="shared" ref="K28" si="25">ROUNDDOWN(I28*J28*25%,0)</f>
        <v>0</v>
      </c>
      <c r="L28" s="43"/>
      <c r="M28" s="46"/>
      <c r="N28" s="15">
        <f t="shared" ref="N28" si="26">ROUNDDOWN(L28*M28*25%,0)</f>
        <v>0</v>
      </c>
      <c r="O28" s="43"/>
      <c r="P28" s="46"/>
      <c r="Q28" s="15">
        <f t="shared" ref="Q28" si="27">ROUNDDOWN(O28*P28*25%,0)</f>
        <v>0</v>
      </c>
      <c r="R28" s="43"/>
      <c r="S28" s="46"/>
      <c r="T28" s="15">
        <f t="shared" si="9"/>
        <v>0</v>
      </c>
      <c r="U28" s="168">
        <f t="shared" si="5"/>
        <v>0</v>
      </c>
      <c r="V28" s="168">
        <f>G28+U28</f>
        <v>0</v>
      </c>
      <c r="W28" s="167">
        <f>D28+G28+U28</f>
        <v>0</v>
      </c>
      <c r="X28" s="2"/>
      <c r="Y28" s="2"/>
    </row>
    <row r="29" spans="2:25" ht="20.100000000000001" customHeight="1" thickBot="1">
      <c r="B29" s="171"/>
      <c r="C29" s="173"/>
      <c r="D29" s="175"/>
      <c r="E29" s="177"/>
      <c r="F29" s="179"/>
      <c r="G29" s="181"/>
      <c r="H29" s="61" t="s">
        <v>37</v>
      </c>
      <c r="I29" s="128">
        <v>880</v>
      </c>
      <c r="J29" s="45"/>
      <c r="K29" s="17">
        <f t="shared" ref="K29" si="28">I29*J29</f>
        <v>0</v>
      </c>
      <c r="L29" s="128">
        <v>550</v>
      </c>
      <c r="M29" s="47"/>
      <c r="N29" s="17">
        <f t="shared" ref="N29" si="29">L29*M29</f>
        <v>0</v>
      </c>
      <c r="O29" s="128">
        <f>IF(OR(Q4="介護老人福祉施設サービス",Q4="短期入所生活介護",Q4="介護予防短期入所生活介護"),380,550)</f>
        <v>550</v>
      </c>
      <c r="P29" s="47"/>
      <c r="Q29" s="17">
        <f t="shared" ref="Q29" si="30">O29*P29</f>
        <v>0</v>
      </c>
      <c r="R29" s="128">
        <v>0</v>
      </c>
      <c r="S29" s="47"/>
      <c r="T29" s="17">
        <f>R29*S29</f>
        <v>0</v>
      </c>
      <c r="U29" s="169"/>
      <c r="V29" s="169"/>
      <c r="W29" s="167"/>
      <c r="X29" s="2"/>
      <c r="Y29" s="2"/>
    </row>
    <row r="30" spans="2:25" ht="20.100000000000001" customHeight="1" thickBot="1">
      <c r="B30" s="170" t="s">
        <v>102</v>
      </c>
      <c r="C30" s="172"/>
      <c r="D30" s="174">
        <f>ROUNDDOWN(C30*25%,0)</f>
        <v>0</v>
      </c>
      <c r="E30" s="176"/>
      <c r="F30" s="178"/>
      <c r="G30" s="180">
        <f>ROUNDDOWN(E30*F30*25%,0)</f>
        <v>0</v>
      </c>
      <c r="H30" s="60" t="s">
        <v>38</v>
      </c>
      <c r="I30" s="43"/>
      <c r="J30" s="44"/>
      <c r="K30" s="15">
        <f t="shared" ref="K30" si="31">ROUNDDOWN(I30*J30*25%,0)</f>
        <v>0</v>
      </c>
      <c r="L30" s="43"/>
      <c r="M30" s="46"/>
      <c r="N30" s="15">
        <f t="shared" ref="N30" si="32">ROUNDDOWN(L30*M30*25%,0)</f>
        <v>0</v>
      </c>
      <c r="O30" s="43"/>
      <c r="P30" s="46"/>
      <c r="Q30" s="15">
        <f t="shared" ref="Q30" si="33">ROUNDDOWN(O30*P30*25%,0)</f>
        <v>0</v>
      </c>
      <c r="R30" s="43"/>
      <c r="S30" s="46"/>
      <c r="T30" s="15">
        <f t="shared" si="9"/>
        <v>0</v>
      </c>
      <c r="U30" s="168">
        <f t="shared" si="5"/>
        <v>0</v>
      </c>
      <c r="V30" s="168">
        <f>G30+U30</f>
        <v>0</v>
      </c>
      <c r="W30" s="167">
        <f>D30+G30+U30</f>
        <v>0</v>
      </c>
      <c r="X30" s="2"/>
      <c r="Y30" s="2"/>
    </row>
    <row r="31" spans="2:25" ht="20.100000000000001" customHeight="1" thickBot="1">
      <c r="B31" s="171"/>
      <c r="C31" s="173"/>
      <c r="D31" s="175"/>
      <c r="E31" s="177"/>
      <c r="F31" s="179"/>
      <c r="G31" s="181"/>
      <c r="H31" s="61" t="s">
        <v>37</v>
      </c>
      <c r="I31" s="128">
        <v>880</v>
      </c>
      <c r="J31" s="45"/>
      <c r="K31" s="17">
        <f t="shared" ref="K31" si="34">I31*J31</f>
        <v>0</v>
      </c>
      <c r="L31" s="128">
        <v>550</v>
      </c>
      <c r="M31" s="47"/>
      <c r="N31" s="17">
        <f t="shared" ref="N31" si="35">L31*M31</f>
        <v>0</v>
      </c>
      <c r="O31" s="128">
        <f>IF(OR(Q4="介護老人福祉施設サービス",Q4="短期入所生活介護",Q4="介護予防短期入所生活介護"),380,550)</f>
        <v>550</v>
      </c>
      <c r="P31" s="47"/>
      <c r="Q31" s="17">
        <f t="shared" ref="Q31" si="36">O31*P31</f>
        <v>0</v>
      </c>
      <c r="R31" s="128">
        <v>0</v>
      </c>
      <c r="S31" s="47"/>
      <c r="T31" s="17">
        <f>R31*S31</f>
        <v>0</v>
      </c>
      <c r="U31" s="169"/>
      <c r="V31" s="169"/>
      <c r="W31" s="167"/>
      <c r="X31" s="2"/>
      <c r="Y31" s="2"/>
    </row>
    <row r="32" spans="2:25" ht="20.100000000000001" customHeight="1" thickBot="1">
      <c r="B32" s="170" t="s">
        <v>103</v>
      </c>
      <c r="C32" s="172"/>
      <c r="D32" s="174">
        <f>ROUNDDOWN(C32*25%,0)</f>
        <v>0</v>
      </c>
      <c r="E32" s="176"/>
      <c r="F32" s="178"/>
      <c r="G32" s="180">
        <f>ROUNDDOWN(E32*F32*25%,0)</f>
        <v>0</v>
      </c>
      <c r="H32" s="60" t="s">
        <v>38</v>
      </c>
      <c r="I32" s="43"/>
      <c r="J32" s="44"/>
      <c r="K32" s="15">
        <f t="shared" ref="K32" si="37">ROUNDDOWN(I32*J32*25%,0)</f>
        <v>0</v>
      </c>
      <c r="L32" s="43"/>
      <c r="M32" s="46"/>
      <c r="N32" s="15">
        <f t="shared" ref="N32" si="38">ROUNDDOWN(L32*M32*25%,0)</f>
        <v>0</v>
      </c>
      <c r="O32" s="43"/>
      <c r="P32" s="46"/>
      <c r="Q32" s="15">
        <f t="shared" ref="Q32" si="39">ROUNDDOWN(O32*P32*25%,0)</f>
        <v>0</v>
      </c>
      <c r="R32" s="43"/>
      <c r="S32" s="46"/>
      <c r="T32" s="15">
        <f t="shared" si="9"/>
        <v>0</v>
      </c>
      <c r="U32" s="168">
        <f t="shared" si="5"/>
        <v>0</v>
      </c>
      <c r="V32" s="168">
        <f>G32+U32</f>
        <v>0</v>
      </c>
      <c r="W32" s="167">
        <f>D32+G32+U32</f>
        <v>0</v>
      </c>
      <c r="X32" s="2"/>
      <c r="Y32" s="2"/>
    </row>
    <row r="33" spans="2:25" ht="20.100000000000001" customHeight="1" thickBot="1">
      <c r="B33" s="171"/>
      <c r="C33" s="173"/>
      <c r="D33" s="175"/>
      <c r="E33" s="177"/>
      <c r="F33" s="179"/>
      <c r="G33" s="181"/>
      <c r="H33" s="61" t="s">
        <v>37</v>
      </c>
      <c r="I33" s="128">
        <v>880</v>
      </c>
      <c r="J33" s="45"/>
      <c r="K33" s="17">
        <f t="shared" ref="K33" si="40">I33*J33</f>
        <v>0</v>
      </c>
      <c r="L33" s="128">
        <v>550</v>
      </c>
      <c r="M33" s="47"/>
      <c r="N33" s="17">
        <f t="shared" ref="N33" si="41">L33*M33</f>
        <v>0</v>
      </c>
      <c r="O33" s="128">
        <f>IF(OR(Q4="介護老人福祉施設サービス",Q4="短期入所生活介護",Q4="介護予防短期入所生活介護"),380,550)</f>
        <v>550</v>
      </c>
      <c r="P33" s="47"/>
      <c r="Q33" s="17">
        <f t="shared" ref="Q33" si="42">O33*P33</f>
        <v>0</v>
      </c>
      <c r="R33" s="128">
        <v>0</v>
      </c>
      <c r="S33" s="47"/>
      <c r="T33" s="17">
        <f>R33*S33</f>
        <v>0</v>
      </c>
      <c r="U33" s="169"/>
      <c r="V33" s="169"/>
      <c r="W33" s="167"/>
      <c r="X33" s="2"/>
      <c r="Y33" s="2"/>
    </row>
    <row r="34" spans="2:25" ht="21" customHeight="1" thickBot="1">
      <c r="B34" s="115" t="s">
        <v>73</v>
      </c>
      <c r="C34" s="19">
        <f>SUM(C10:C33)</f>
        <v>0</v>
      </c>
      <c r="D34" s="20">
        <f>SUM(D10:D33)</f>
        <v>0</v>
      </c>
      <c r="E34" s="69"/>
      <c r="F34" s="70"/>
      <c r="G34" s="21">
        <f>SUM(G10:G33)</f>
        <v>0</v>
      </c>
      <c r="H34" s="59"/>
      <c r="I34" s="22"/>
      <c r="J34" s="23"/>
      <c r="K34" s="24"/>
      <c r="L34" s="25"/>
      <c r="M34" s="26"/>
      <c r="N34" s="27"/>
      <c r="O34" s="25"/>
      <c r="P34" s="26"/>
      <c r="Q34" s="27"/>
      <c r="R34" s="25"/>
      <c r="S34" s="26"/>
      <c r="T34" s="27"/>
      <c r="U34" s="16">
        <f>SUM(U10:U33)</f>
        <v>0</v>
      </c>
      <c r="V34" s="16">
        <f>SUM(V10:V33)</f>
        <v>0</v>
      </c>
      <c r="W34" s="16">
        <f>SUM(W10:W33)</f>
        <v>0</v>
      </c>
      <c r="X34" s="2"/>
      <c r="Y34" s="2"/>
    </row>
    <row r="35" spans="2:25" ht="9.9" customHeight="1">
      <c r="B35" s="28"/>
      <c r="C35" s="28"/>
      <c r="D35" s="99"/>
      <c r="E35" s="99"/>
      <c r="F35" s="9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0.5" customHeight="1" thickBot="1">
      <c r="B36" s="28"/>
      <c r="C36" s="28"/>
      <c r="D36" s="66"/>
      <c r="E36" s="66"/>
      <c r="F36" s="66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28.5" customHeight="1" thickBot="1">
      <c r="B37" s="213" t="s">
        <v>104</v>
      </c>
      <c r="C37" s="77" t="s">
        <v>47</v>
      </c>
      <c r="D37" s="78" t="s">
        <v>44</v>
      </c>
      <c r="E37" s="79" t="s">
        <v>45</v>
      </c>
      <c r="F37" s="80" t="s">
        <v>48</v>
      </c>
      <c r="G37" s="81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32.25" customHeight="1" thickBot="1">
      <c r="B38" s="214"/>
      <c r="C38" s="83">
        <f>SUM(D10:D32)</f>
        <v>0</v>
      </c>
      <c r="D38" s="83">
        <f>SUM(G10:G32)</f>
        <v>0</v>
      </c>
      <c r="E38" s="83">
        <f>SUM(U10:U32)</f>
        <v>0</v>
      </c>
      <c r="F38" s="83">
        <f>SUM(V10:V32)</f>
        <v>0</v>
      </c>
      <c r="G38" s="83">
        <f>SUM(W10:W32)</f>
        <v>0</v>
      </c>
      <c r="I38" s="68"/>
      <c r="L38" s="68"/>
      <c r="O38" s="68"/>
    </row>
    <row r="39" spans="2:25" ht="9.75" customHeight="1" thickBot="1"/>
    <row r="40" spans="2:25" ht="28.5" customHeight="1" thickBot="1">
      <c r="B40" s="195" t="s">
        <v>54</v>
      </c>
      <c r="C40" s="71" t="s">
        <v>47</v>
      </c>
      <c r="D40" s="72" t="s">
        <v>44</v>
      </c>
      <c r="E40" s="73" t="s">
        <v>45</v>
      </c>
      <c r="F40" s="74" t="s">
        <v>48</v>
      </c>
      <c r="G40" s="75" t="s">
        <v>46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32.25" customHeight="1" thickBot="1">
      <c r="B41" s="196"/>
      <c r="C41" s="76">
        <f>SUM(D10:D20)*2</f>
        <v>0</v>
      </c>
      <c r="D41" s="76">
        <f>SUM(G10:G20)*2</f>
        <v>0</v>
      </c>
      <c r="E41" s="76">
        <f>SUM(U10:U20)*2</f>
        <v>0</v>
      </c>
      <c r="F41" s="76">
        <f>SUM(V10:V20)*2</f>
        <v>0</v>
      </c>
      <c r="G41" s="76">
        <f>SUM(W10:W20)*2</f>
        <v>0</v>
      </c>
      <c r="I41" s="68"/>
      <c r="L41" s="68"/>
      <c r="O41" s="68"/>
    </row>
    <row r="42" spans="2:25" ht="13.5" customHeight="1"/>
    <row r="43" spans="2:25" ht="15.75" customHeight="1"/>
    <row r="44" spans="2:25" ht="20.100000000000001" customHeight="1">
      <c r="Y44" s="4"/>
    </row>
    <row r="45" spans="2:25" ht="20.100000000000001" customHeight="1"/>
    <row r="46" spans="2:25" ht="20.100000000000001" customHeight="1"/>
    <row r="47" spans="2:25" ht="48" customHeight="1"/>
    <row r="48" spans="2:25" ht="20.100000000000001" customHeight="1"/>
    <row r="49" spans="25:25" ht="20.100000000000001" customHeight="1">
      <c r="Y49" s="2"/>
    </row>
    <row r="50" spans="25:25" ht="19.5" customHeight="1">
      <c r="Y50" s="2"/>
    </row>
    <row r="51" spans="25:25" ht="19.5" customHeight="1">
      <c r="Y51" s="2"/>
    </row>
    <row r="52" spans="25:25" ht="19.5" customHeight="1"/>
    <row r="53" spans="25:25" ht="19.5" customHeight="1"/>
    <row r="54" spans="25:25" ht="19.5" customHeight="1"/>
    <row r="55" spans="25:25" ht="19.5" customHeight="1"/>
    <row r="56" spans="25:25" ht="19.5" customHeight="1">
      <c r="Y56" s="2"/>
    </row>
    <row r="57" spans="25:25" ht="19.5" customHeight="1">
      <c r="Y57" s="2"/>
    </row>
    <row r="58" spans="25:25" ht="19.5" customHeight="1">
      <c r="Y58" s="2"/>
    </row>
    <row r="59" spans="25:25" ht="19.5" customHeight="1">
      <c r="Y59" s="2"/>
    </row>
    <row r="60" spans="25:25" ht="19.5" customHeight="1">
      <c r="Y60" s="2"/>
    </row>
    <row r="61" spans="25:25" ht="19.5" customHeight="1">
      <c r="Y61" s="2"/>
    </row>
    <row r="62" spans="25:25" ht="19.5" customHeight="1">
      <c r="Y62" s="2"/>
    </row>
    <row r="63" spans="25:25" ht="19.5" customHeight="1">
      <c r="Y63" s="2"/>
    </row>
    <row r="64" spans="25:25" ht="19.5" customHeight="1">
      <c r="Y64" s="2"/>
    </row>
    <row r="65" spans="25:25" ht="19.5" customHeight="1">
      <c r="Y65" s="2"/>
    </row>
    <row r="66" spans="25:25" ht="19.5" customHeight="1">
      <c r="Y66" s="2"/>
    </row>
    <row r="67" spans="25:25" ht="19.5" customHeight="1">
      <c r="Y67" s="2"/>
    </row>
    <row r="68" spans="25:25" ht="19.5" customHeight="1"/>
    <row r="69" spans="25:25" ht="19.5" customHeight="1"/>
    <row r="70" spans="25:25" ht="19.5" customHeight="1"/>
    <row r="71" spans="25:25" ht="19.5" customHeight="1"/>
    <row r="72" spans="25:25" ht="19.5" customHeight="1"/>
    <row r="73" spans="25:25" ht="19.5" customHeight="1"/>
    <row r="74" spans="25:25" ht="19.5" customHeight="1"/>
    <row r="75" spans="25:25" ht="28.5" customHeight="1"/>
  </sheetData>
  <sheetProtection algorithmName="SHA-512" hashValue="iQAWzMsXX5uP9Tajkk1QXWpYSgw6iCGCpb5gpQZz3pYIfpgFTkRrYc9Un5VGwSoHVhFz5XKWNcPDEWy3D4P5bg==" saltValue="u5NTGIEm3e0MgYe1Me111g==" spinCount="100000" sheet="1" formatCells="0" selectLockedCells="1"/>
  <mergeCells count="129">
    <mergeCell ref="W10:W11"/>
    <mergeCell ref="B40:B41"/>
    <mergeCell ref="B7:B9"/>
    <mergeCell ref="C7:D8"/>
    <mergeCell ref="E7:G8"/>
    <mergeCell ref="I7:U7"/>
    <mergeCell ref="U10:U11"/>
    <mergeCell ref="B12:B13"/>
    <mergeCell ref="C12:C13"/>
    <mergeCell ref="D12:D13"/>
    <mergeCell ref="E12:E13"/>
    <mergeCell ref="B10:B11"/>
    <mergeCell ref="C10:C11"/>
    <mergeCell ref="D10:D11"/>
    <mergeCell ref="E10:E11"/>
    <mergeCell ref="F10:F11"/>
    <mergeCell ref="G10:G11"/>
    <mergeCell ref="B18:B19"/>
    <mergeCell ref="C18:C19"/>
    <mergeCell ref="D18:D19"/>
    <mergeCell ref="E18:E19"/>
    <mergeCell ref="F18:F19"/>
    <mergeCell ref="G18:G19"/>
    <mergeCell ref="E16:E17"/>
    <mergeCell ref="F16:F17"/>
    <mergeCell ref="V7:V9"/>
    <mergeCell ref="B16:B17"/>
    <mergeCell ref="C16:C17"/>
    <mergeCell ref="D16:D17"/>
    <mergeCell ref="G16:G17"/>
    <mergeCell ref="U16:U17"/>
    <mergeCell ref="B14:B15"/>
    <mergeCell ref="C14:C15"/>
    <mergeCell ref="D14:D15"/>
    <mergeCell ref="E14:E15"/>
    <mergeCell ref="F14:F15"/>
    <mergeCell ref="G14:G15"/>
    <mergeCell ref="U14:U15"/>
    <mergeCell ref="V14:V15"/>
    <mergeCell ref="V12:V13"/>
    <mergeCell ref="I8:K8"/>
    <mergeCell ref="R8:T8"/>
    <mergeCell ref="U8:U9"/>
    <mergeCell ref="V10:V11"/>
    <mergeCell ref="E24:E25"/>
    <mergeCell ref="F24:F25"/>
    <mergeCell ref="G24:G25"/>
    <mergeCell ref="U24:U25"/>
    <mergeCell ref="V24:V25"/>
    <mergeCell ref="W24:W25"/>
    <mergeCell ref="V20:V21"/>
    <mergeCell ref="W20:W21"/>
    <mergeCell ref="B22:B23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U20:U21"/>
    <mergeCell ref="B20:B21"/>
    <mergeCell ref="B24:B25"/>
    <mergeCell ref="C24:C25"/>
    <mergeCell ref="D24:D25"/>
    <mergeCell ref="U26:U27"/>
    <mergeCell ref="V26:V27"/>
    <mergeCell ref="W26:W27"/>
    <mergeCell ref="B28:B29"/>
    <mergeCell ref="C28:C29"/>
    <mergeCell ref="D28:D29"/>
    <mergeCell ref="E28:E29"/>
    <mergeCell ref="F28:F29"/>
    <mergeCell ref="G28:G29"/>
    <mergeCell ref="U28:U29"/>
    <mergeCell ref="B26:B27"/>
    <mergeCell ref="C26:C27"/>
    <mergeCell ref="D26:D27"/>
    <mergeCell ref="E26:E27"/>
    <mergeCell ref="F26:F27"/>
    <mergeCell ref="G26:G27"/>
    <mergeCell ref="V28:V29"/>
    <mergeCell ref="W28:W29"/>
    <mergeCell ref="C2:D2"/>
    <mergeCell ref="O1:W2"/>
    <mergeCell ref="C4:D4"/>
    <mergeCell ref="I4:K4"/>
    <mergeCell ref="O4:P5"/>
    <mergeCell ref="Q4:W5"/>
    <mergeCell ref="C5:E5"/>
    <mergeCell ref="I5:M5"/>
    <mergeCell ref="U22:U23"/>
    <mergeCell ref="V22:V23"/>
    <mergeCell ref="W22:W23"/>
    <mergeCell ref="W12:W13"/>
    <mergeCell ref="F12:F13"/>
    <mergeCell ref="G12:G13"/>
    <mergeCell ref="U12:U13"/>
    <mergeCell ref="V16:V17"/>
    <mergeCell ref="W16:W17"/>
    <mergeCell ref="U18:U19"/>
    <mergeCell ref="W14:W15"/>
    <mergeCell ref="V18:V19"/>
    <mergeCell ref="W18:W19"/>
    <mergeCell ref="W7:W9"/>
    <mergeCell ref="L8:N8"/>
    <mergeCell ref="O8:Q8"/>
    <mergeCell ref="B37:B38"/>
    <mergeCell ref="W30:W31"/>
    <mergeCell ref="B32:B33"/>
    <mergeCell ref="C32:C33"/>
    <mergeCell ref="D32:D33"/>
    <mergeCell ref="E32:E33"/>
    <mergeCell ref="F32:F33"/>
    <mergeCell ref="G32:G33"/>
    <mergeCell ref="U32:U33"/>
    <mergeCell ref="V32:V33"/>
    <mergeCell ref="W32:W33"/>
    <mergeCell ref="B30:B31"/>
    <mergeCell ref="C30:C31"/>
    <mergeCell ref="D30:D31"/>
    <mergeCell ref="E30:E31"/>
    <mergeCell ref="F30:F31"/>
    <mergeCell ref="U30:U31"/>
    <mergeCell ref="G30:G31"/>
    <mergeCell ref="V30:V31"/>
  </mergeCells>
  <phoneticPr fontId="2"/>
  <dataValidations count="7">
    <dataValidation type="list" allowBlank="1" showInputMessage="1" showErrorMessage="1" sqref="L10 L12 L14 L16" xr:uid="{00000000-0002-0000-1E00-000000000000}">
      <formula1>"490,1310"</formula1>
    </dataValidation>
    <dataValidation type="list" allowBlank="1" showInputMessage="1" showErrorMessage="1" sqref="I10 I12 I14 I16" xr:uid="{00000000-0002-0000-1E00-000001000000}">
      <formula1>"820,1310"</formula1>
    </dataValidation>
    <dataValidation type="list" allowBlank="1" showInputMessage="1" showErrorMessage="1" sqref="R10 R12 R14 R16" xr:uid="{00000000-0002-0000-1E00-000002000000}">
      <formula1>"0,370"</formula1>
    </dataValidation>
    <dataValidation type="list" allowBlank="1" showDropDown="1" showInputMessage="1" showErrorMessage="1" sqref="E10:E21" xr:uid="{00000000-0002-0000-1E00-000003000000}">
      <formula1>INDIRECT($AB$2)</formula1>
    </dataValidation>
    <dataValidation type="list" allowBlank="1" showInputMessage="1" showErrorMessage="1" sqref="I18 I20 I22 I24 I26 I28 I30 I32" xr:uid="{00000000-0002-0000-1E00-000004000000}">
      <formula1>"880,1370"</formula1>
    </dataValidation>
    <dataValidation type="list" allowBlank="1" showInputMessage="1" showErrorMessage="1" sqref="L18 L20 L22 L24 L26 L28 L30 L32" xr:uid="{00000000-0002-0000-1E00-000005000000}">
      <formula1>"550,1370"</formula1>
    </dataValidation>
    <dataValidation type="list" allowBlank="1" showInputMessage="1" showErrorMessage="1" sqref="R18 R20 R22 R24 R26 R28 R30 R32" xr:uid="{00000000-0002-0000-1E00-000006000000}">
      <formula1>"0,430"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E00-000007000000}">
          <x14:formula1>
            <xm:f>INDIRECT('1氏名'!$AD$2:$AE$2)</xm:f>
          </x14:formula1>
          <xm:sqref>O10 O12 O14 O16</xm:sqref>
        </x14:dataValidation>
        <x14:dataValidation type="list" allowBlank="1" showInputMessage="1" showErrorMessage="1" xr:uid="{00000000-0002-0000-1E00-000008000000}">
          <x14:formula1>
            <xm:f>INDIRECT('1氏名'!$AF$2:$AG$2)</xm:f>
          </x14:formula1>
          <xm:sqref>O18 O20 O22 O24 O26 O28 O30 O32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38</vt:i4>
      </vt:variant>
    </vt:vector>
  </HeadingPairs>
  <TitlesOfParts>
    <vt:vector size="69" baseType="lpstr">
      <vt:lpstr>利用者負担総額等明細</vt:lpstr>
      <vt:lpstr>1氏名</vt:lpstr>
      <vt:lpstr>2氏名</vt:lpstr>
      <vt:lpstr>3氏名</vt:lpstr>
      <vt:lpstr>4氏名</vt:lpstr>
      <vt:lpstr>5氏名</vt:lpstr>
      <vt:lpstr>6氏名</vt:lpstr>
      <vt:lpstr>7氏名</vt:lpstr>
      <vt:lpstr>8氏名</vt:lpstr>
      <vt:lpstr>9氏名</vt:lpstr>
      <vt:lpstr>10氏名</vt:lpstr>
      <vt:lpstr>11氏名</vt:lpstr>
      <vt:lpstr>12氏名</vt:lpstr>
      <vt:lpstr>13氏名</vt:lpstr>
      <vt:lpstr>14氏名</vt:lpstr>
      <vt:lpstr>15氏名</vt:lpstr>
      <vt:lpstr>他市1</vt:lpstr>
      <vt:lpstr>他市2</vt:lpstr>
      <vt:lpstr>他市3</vt:lpstr>
      <vt:lpstr>他市4</vt:lpstr>
      <vt:lpstr>他市5</vt:lpstr>
      <vt:lpstr>他市6</vt:lpstr>
      <vt:lpstr>他市7</vt:lpstr>
      <vt:lpstr>他市8</vt:lpstr>
      <vt:lpstr>他市9</vt:lpstr>
      <vt:lpstr>他市10</vt:lpstr>
      <vt:lpstr>他市11</vt:lpstr>
      <vt:lpstr>他市12</vt:lpstr>
      <vt:lpstr>他市13</vt:lpstr>
      <vt:lpstr>他市14</vt:lpstr>
      <vt:lpstr>他市15</vt:lpstr>
      <vt:lpstr>'10氏名'!Print_Area</vt:lpstr>
      <vt:lpstr>'11氏名'!Print_Area</vt:lpstr>
      <vt:lpstr>'12氏名'!Print_Area</vt:lpstr>
      <vt:lpstr>'13氏名'!Print_Area</vt:lpstr>
      <vt:lpstr>'14氏名'!Print_Area</vt:lpstr>
      <vt:lpstr>'15氏名'!Print_Area</vt:lpstr>
      <vt:lpstr>'1氏名'!Print_Area</vt:lpstr>
      <vt:lpstr>'2氏名'!Print_Area</vt:lpstr>
      <vt:lpstr>'3氏名'!Print_Area</vt:lpstr>
      <vt:lpstr>'4氏名'!Print_Area</vt:lpstr>
      <vt:lpstr>'5氏名'!Print_Area</vt:lpstr>
      <vt:lpstr>'6氏名'!Print_Area</vt:lpstr>
      <vt:lpstr>'7氏名'!Print_Area</vt:lpstr>
      <vt:lpstr>'8氏名'!Print_Area</vt:lpstr>
      <vt:lpstr>'9氏名'!Print_Area</vt:lpstr>
      <vt:lpstr>他市1!Print_Area</vt:lpstr>
      <vt:lpstr>他市10!Print_Area</vt:lpstr>
      <vt:lpstr>他市11!Print_Area</vt:lpstr>
      <vt:lpstr>他市12!Print_Area</vt:lpstr>
      <vt:lpstr>他市13!Print_Area</vt:lpstr>
      <vt:lpstr>他市14!Print_Area</vt:lpstr>
      <vt:lpstr>他市15!Print_Area</vt:lpstr>
      <vt:lpstr>他市2!Print_Area</vt:lpstr>
      <vt:lpstr>他市3!Print_Area</vt:lpstr>
      <vt:lpstr>他市4!Print_Area</vt:lpstr>
      <vt:lpstr>他市5!Print_Area</vt:lpstr>
      <vt:lpstr>他市6!Print_Area</vt:lpstr>
      <vt:lpstr>他市7!Print_Area</vt:lpstr>
      <vt:lpstr>他市8!Print_Area</vt:lpstr>
      <vt:lpstr>他市9!Print_Area</vt:lpstr>
      <vt:lpstr>利用者負担総額等明細!Print_Area</vt:lpstr>
      <vt:lpstr>従来型・施設</vt:lpstr>
      <vt:lpstr>従来型・施設２</vt:lpstr>
      <vt:lpstr>従来型・老短</vt:lpstr>
      <vt:lpstr>従来型・老短２</vt:lpstr>
      <vt:lpstr>食費・施設</vt:lpstr>
      <vt:lpstr>食費・短期</vt:lpstr>
      <vt:lpstr>短期入所生活介護１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町田 知也</cp:lastModifiedBy>
  <cp:lastPrinted>2023-09-13T01:47:48Z</cp:lastPrinted>
  <dcterms:created xsi:type="dcterms:W3CDTF">2018-01-24T01:06:37Z</dcterms:created>
  <dcterms:modified xsi:type="dcterms:W3CDTF">2025-02-25T05:08:56Z</dcterms:modified>
</cp:coreProperties>
</file>